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970" yWindow="1755" windowWidth="23535" windowHeight="18930" tabRatio="500"/>
  </bookViews>
  <sheets>
    <sheet name="Original Tree" sheetId="1" r:id="rId1"/>
    <sheet name="Formatted Currency" sheetId="2" r:id="rId2"/>
    <sheet name="Alternative Model Inputs" sheetId="3" r:id="rId3"/>
    <sheet name="Risk Utility Unscaled" sheetId="4" r:id="rId4"/>
    <sheet name="Risk Utility Scaled" sheetId="5" r:id="rId5"/>
    <sheet name="TreePlan Help" sheetId="11" r:id="rId6"/>
    <sheet name="TreePlan License" sheetId="10" r:id="rId7"/>
  </sheets>
  <externalReferences>
    <externalReference r:id="rId8"/>
    <externalReference r:id="rId9"/>
  </externalReferences>
  <definedNames>
    <definedName name="_01_Title" localSheetId="6">'TreePlan License'!$A$1</definedName>
    <definedName name="_02_Introduction" localSheetId="6">'TreePlan License'!$A$2</definedName>
    <definedName name="_03_Definitions" localSheetId="6">'TreePlan License'!$A$3</definedName>
    <definedName name="_04_Ownership" localSheetId="6">'TreePlan License'!$A$4</definedName>
    <definedName name="_05_Copyright" localSheetId="6">'TreePlan License'!$A$5</definedName>
    <definedName name="_06_Standard_License" localSheetId="6">'TreePlan License'!$A$6</definedName>
    <definedName name="_07_Student_License" localSheetId="6">'TreePlan License'!$A$7</definedName>
    <definedName name="_08_Trial_License" localSheetId="6">'TreePlan License'!$A$8</definedName>
    <definedName name="_09_Volume_Licenses" localSheetId="6">'TreePlan License'!$A$9</definedName>
    <definedName name="_10_Backup_Copy" localSheetId="6">'TreePlan License'!$A$10</definedName>
    <definedName name="_11_Accessibility" localSheetId="6">'TreePlan License'!$A$11</definedName>
    <definedName name="_12_License_Transfer" localSheetId="6">'TreePlan License'!$A$12</definedName>
    <definedName name="_13_Modifications" localSheetId="6">'TreePlan License'!$A$13</definedName>
    <definedName name="_14_Reverse_Engineering" localSheetId="6">'TreePlan License'!$A$14</definedName>
    <definedName name="_15_Sublicensing" localSheetId="6">'TreePlan License'!$A$15</definedName>
    <definedName name="_16_Limited_Warranty" localSheetId="6">'TreePlan License'!$A$16</definedName>
    <definedName name="_17_Limited_Remedy" localSheetId="6">'TreePlan License'!$A$17</definedName>
    <definedName name="_18_Termination" localSheetId="6">'TreePlan License'!$A$18</definedName>
    <definedName name="_19_Confidentiality" localSheetId="6">'TreePlan License'!$A$19</definedName>
    <definedName name="_20_General_Provisions" localSheetId="6">'TreePlan License'!$A$20</definedName>
    <definedName name="A" localSheetId="4">'Risk Utility Scaled'!$V$9</definedName>
    <definedName name="A" localSheetId="3">1</definedName>
    <definedName name="B" localSheetId="4">'Risk Utility Scaled'!$V$10</definedName>
    <definedName name="B" localSheetId="3">1</definedName>
    <definedName name="CellCol">[1]TreePlanXLM!$A$1</definedName>
    <definedName name="High">'Risk Utility Scaled'!$V$7</definedName>
    <definedName name="Low">'Risk Utility Scaled'!$V$6</definedName>
    <definedName name="MinimizeCosts" localSheetId="2">FALSE</definedName>
    <definedName name="MinimizeCosts" localSheetId="1">FALSE</definedName>
    <definedName name="MinimizeCosts" localSheetId="0">FALSE</definedName>
    <definedName name="MinimizeCosts" localSheetId="4">FALSE</definedName>
    <definedName name="MinimizeCosts" localSheetId="3">FALSE</definedName>
    <definedName name="_xlnm.Print_Area" localSheetId="2">'Alternative Model Inputs'!TreeDiagram</definedName>
    <definedName name="_xlnm.Print_Area" localSheetId="1">'Formatted Currency'!TreeDiagram</definedName>
    <definedName name="_xlnm.Print_Area" localSheetId="0">'Original Tree'!TreeDiagram</definedName>
    <definedName name="_xlnm.Print_Area" localSheetId="4">'Risk Utility Scaled'!TreeDiagram</definedName>
    <definedName name="_xlnm.Print_Area" localSheetId="3">'Risk Utility Unscaled'!TreeDiagram</definedName>
    <definedName name="_xlnm.Print_Area" localSheetId="6">'TreePlan License'!$A$1:$A$20</definedName>
    <definedName name="ProcessNodeShape" localSheetId="5">[2]TreePlanXLM!$B$257</definedName>
    <definedName name="ProcessNodeShape">[1]TreePlanXLM!$B$257</definedName>
    <definedName name="RT" localSheetId="4">'Risk Utility Scaled'!$V$4</definedName>
    <definedName name="RT" localSheetId="3">'Risk Utility Unscaled'!$V$4</definedName>
    <definedName name="ScaledA" localSheetId="4">EXP(-Low/'Risk Utility Scaled'!RT)/(EXP(-Low/'Risk Utility Scaled'!RT)-EXP(-High/'Risk Utility Scaled'!RT))</definedName>
    <definedName name="ScaledA" localSheetId="3">EXP(-Low/'Risk Utility Unscaled'!RT)/(EXP(-Low/'Risk Utility Unscaled'!RT)-EXP(-High/'Risk Utility Unscaled'!RT))</definedName>
    <definedName name="ScaledB" localSheetId="4">1/(EXP(-Low/'Risk Utility Scaled'!RT)-EXP(-High/'Risk Utility Scaled'!RT))</definedName>
    <definedName name="ScaledB" localSheetId="3">1/(EXP(-Low/'Risk Utility Unscaled'!RT)-EXP(-High/'Risk Utility Unscaled'!RT))</definedName>
    <definedName name="TreeData" localSheetId="2">'Alternative Model Inputs'!$GH$1001:$GV$1014</definedName>
    <definedName name="TreeData" localSheetId="1">'Formatted Currency'!$GH$1001:$GV$1012</definedName>
    <definedName name="TreeData" localSheetId="0">'Original Tree'!$GH$1001:$GV$1012</definedName>
    <definedName name="TreeData" localSheetId="4">'Risk Utility Scaled'!$GH$1001:$GV$1012</definedName>
    <definedName name="TreeData" localSheetId="3">'Risk Utility Unscaled'!$GH$1001:$GV$1012</definedName>
    <definedName name="TreeDiagBase" localSheetId="2">'Alternative Model Inputs'!$A$1</definedName>
    <definedName name="TreeDiagBase" localSheetId="1">'Formatted Currency'!$A$1</definedName>
    <definedName name="TreeDiagBase" localSheetId="0">'Original Tree'!$A$1</definedName>
    <definedName name="TreeDiagBase" localSheetId="4">'Risk Utility Scaled'!$A$1</definedName>
    <definedName name="TreeDiagBase" localSheetId="3">'Risk Utility Unscaled'!$A$1</definedName>
    <definedName name="TreeDiagram" localSheetId="2">'Alternative Model Inputs'!$A$1:$W$34</definedName>
    <definedName name="TreeDiagram" localSheetId="1">'Formatted Currency'!$A$1:$S$34</definedName>
    <definedName name="TreeDiagram" localSheetId="0">'Original Tree'!$A$1:$S$34</definedName>
    <definedName name="TreeDiagram" localSheetId="4">'Risk Utility Scaled'!$A$1:$S$35</definedName>
    <definedName name="TreeDiagram" localSheetId="3">'Risk Utility Unscaled'!$A$1:$S$35</definedName>
    <definedName name="UseExpUtility" localSheetId="2">FALSE</definedName>
    <definedName name="UseExpUtility" localSheetId="1">FALSE</definedName>
    <definedName name="UseExpUtility" localSheetId="0">FALSE</definedName>
    <definedName name="UseExpUtility" localSheetId="4">TRUE</definedName>
    <definedName name="UseExpUtility" localSheetId="3">TRUE</definedName>
    <definedName name="WatermarkBranding" localSheetId="5">[2]TreePlanXLM!$B$616</definedName>
    <definedName name="WatermarkBranding">[1]TreePlanXLM!$B$610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5" l="1"/>
  <c r="Q24" i="5" s="1"/>
  <c r="S18" i="5"/>
  <c r="Q19" i="5" s="1"/>
  <c r="S13" i="5"/>
  <c r="Q14" i="5" s="1"/>
  <c r="S8" i="5"/>
  <c r="Q9" i="5" s="1"/>
  <c r="S3" i="5"/>
  <c r="M4" i="5" s="1"/>
  <c r="S28" i="5"/>
  <c r="I29" i="5" s="1"/>
  <c r="S33" i="5"/>
  <c r="E34" i="5" s="1"/>
  <c r="S23" i="4"/>
  <c r="Q24" i="4" s="1"/>
  <c r="Q25" i="4" s="1"/>
  <c r="S18" i="4"/>
  <c r="Q19" i="4" s="1"/>
  <c r="Q20" i="4" s="1"/>
  <c r="S13" i="4"/>
  <c r="Q14" i="4" s="1"/>
  <c r="Q15" i="4" s="1"/>
  <c r="S8" i="4"/>
  <c r="Q9" i="4" s="1"/>
  <c r="Q10" i="4" s="1"/>
  <c r="S3" i="4"/>
  <c r="M4" i="4" s="1"/>
  <c r="S28" i="4"/>
  <c r="I29" i="4" s="1"/>
  <c r="I30" i="4" s="1"/>
  <c r="S33" i="4"/>
  <c r="E34" i="4" s="1"/>
  <c r="E35" i="4" s="1"/>
  <c r="W23" i="3"/>
  <c r="U24" i="3" s="1"/>
  <c r="Q24" i="3" s="1"/>
  <c r="R23" i="3" s="1"/>
  <c r="W13" i="3"/>
  <c r="U14" i="3" s="1"/>
  <c r="Q14" i="3" s="1"/>
  <c r="R13" i="3" s="1"/>
  <c r="W18" i="3"/>
  <c r="Q19" i="3" s="1"/>
  <c r="M21" i="3" s="1"/>
  <c r="W8" i="3"/>
  <c r="Q9" i="3" s="1"/>
  <c r="W3" i="3"/>
  <c r="M4" i="3" s="1"/>
  <c r="W28" i="3"/>
  <c r="I29" i="3" s="1"/>
  <c r="W33" i="3"/>
  <c r="E34" i="3" s="1"/>
  <c r="S23" i="2"/>
  <c r="Q24" i="2" s="1"/>
  <c r="S18" i="2"/>
  <c r="Q19" i="2" s="1"/>
  <c r="M21" i="2" s="1"/>
  <c r="S13" i="2"/>
  <c r="Q14" i="2" s="1"/>
  <c r="S8" i="2"/>
  <c r="Q9" i="2" s="1"/>
  <c r="M11" i="2" s="1"/>
  <c r="S3" i="2"/>
  <c r="M4" i="2" s="1"/>
  <c r="S28" i="2"/>
  <c r="I29" i="2" s="1"/>
  <c r="S33" i="2"/>
  <c r="E34" i="2" s="1"/>
  <c r="S23" i="1"/>
  <c r="Q24" i="1" s="1"/>
  <c r="S18" i="1"/>
  <c r="Q19" i="1" s="1"/>
  <c r="S13" i="1"/>
  <c r="Q14" i="1" s="1"/>
  <c r="S8" i="1"/>
  <c r="Q9" i="1" s="1"/>
  <c r="M11" i="1" s="1"/>
  <c r="S3" i="1"/>
  <c r="M4" i="1" s="1"/>
  <c r="S28" i="1"/>
  <c r="I29" i="1" s="1"/>
  <c r="S33" i="1"/>
  <c r="E34" i="1" s="1"/>
  <c r="M22" i="4" l="1"/>
  <c r="M21" i="4" s="1"/>
  <c r="M21" i="1"/>
  <c r="I12" i="1" s="1"/>
  <c r="M11" i="3"/>
  <c r="I12" i="3" s="1"/>
  <c r="M12" i="4"/>
  <c r="M11" i="4" s="1"/>
  <c r="I12" i="4" s="1"/>
  <c r="M5" i="4"/>
  <c r="I12" i="2"/>
  <c r="V9" i="5"/>
  <c r="V10" i="5"/>
  <c r="AA17" i="5" l="1"/>
  <c r="Q25" i="5"/>
  <c r="Q15" i="5"/>
  <c r="M5" i="5"/>
  <c r="Q20" i="5"/>
  <c r="Q10" i="5"/>
  <c r="I30" i="5"/>
  <c r="E35" i="5"/>
  <c r="AA42" i="5"/>
  <c r="AA38" i="5"/>
  <c r="AA34" i="5"/>
  <c r="AA30" i="5"/>
  <c r="AA26" i="5"/>
  <c r="AA22" i="5"/>
  <c r="AA18" i="5"/>
  <c r="AA14" i="5"/>
  <c r="AA10" i="5"/>
  <c r="AA6" i="5"/>
  <c r="AA40" i="5"/>
  <c r="AA36" i="5"/>
  <c r="AA32" i="5"/>
  <c r="AA28" i="5"/>
  <c r="AA24" i="5"/>
  <c r="AA20" i="5"/>
  <c r="AA16" i="5"/>
  <c r="AA12" i="5"/>
  <c r="AA8" i="5"/>
  <c r="AA4" i="5"/>
  <c r="AA41" i="5"/>
  <c r="AA37" i="5"/>
  <c r="AA33" i="5"/>
  <c r="AA29" i="5"/>
  <c r="AA25" i="5"/>
  <c r="AA21" i="5"/>
  <c r="AA13" i="5"/>
  <c r="AA9" i="5"/>
  <c r="AA5" i="5"/>
  <c r="AA2" i="5"/>
  <c r="AA39" i="5"/>
  <c r="AA35" i="5"/>
  <c r="AA31" i="5"/>
  <c r="AA27" i="5"/>
  <c r="AA23" i="5"/>
  <c r="AA19" i="5"/>
  <c r="AA15" i="5"/>
  <c r="AA11" i="5"/>
  <c r="AA7" i="5"/>
  <c r="AA3" i="5"/>
  <c r="I13" i="4"/>
  <c r="E21" i="4" s="1"/>
  <c r="E20" i="4" s="1"/>
  <c r="A27" i="4" s="1"/>
  <c r="J11" i="4"/>
  <c r="J11" i="3"/>
  <c r="E20" i="3"/>
  <c r="A27" i="3" s="1"/>
  <c r="B26" i="3" s="1"/>
  <c r="J11" i="2"/>
  <c r="E20" i="2"/>
  <c r="A27" i="2" s="1"/>
  <c r="B26" i="2" s="1"/>
  <c r="J11" i="1"/>
  <c r="E20" i="1"/>
  <c r="A27" i="1" s="1"/>
  <c r="B26" i="1" s="1"/>
  <c r="M12" i="5" l="1"/>
  <c r="M11" i="5" s="1"/>
  <c r="M22" i="5"/>
  <c r="M21" i="5" s="1"/>
  <c r="A28" i="4"/>
  <c r="B26" i="4"/>
  <c r="I12" i="5" l="1"/>
  <c r="I13" i="5" l="1"/>
  <c r="E21" i="5" s="1"/>
  <c r="E20" i="5" s="1"/>
  <c r="A27" i="5" s="1"/>
  <c r="J11" i="5"/>
  <c r="B26" i="5" l="1"/>
  <c r="A28" i="5"/>
</calcChain>
</file>

<file path=xl/sharedStrings.xml><?xml version="1.0" encoding="utf-8"?>
<sst xmlns="http://schemas.openxmlformats.org/spreadsheetml/2006/main" count="356" uniqueCount="178">
  <si>
    <t>ID</t>
  </si>
  <si>
    <t>Name</t>
  </si>
  <si>
    <t>Value</t>
  </si>
  <si>
    <t>Prob</t>
  </si>
  <si>
    <t>Pred</t>
  </si>
  <si>
    <t>Kind</t>
  </si>
  <si>
    <t>NS</t>
  </si>
  <si>
    <t>S1</t>
  </si>
  <si>
    <t>S2</t>
  </si>
  <si>
    <t>S3</t>
  </si>
  <si>
    <t>S4</t>
  </si>
  <si>
    <t>S5</t>
  </si>
  <si>
    <t>Row</t>
  </si>
  <si>
    <t>Col</t>
  </si>
  <si>
    <t>Mark</t>
  </si>
  <si>
    <t>TreePlan</t>
  </si>
  <si>
    <t>D</t>
  </si>
  <si>
    <t>T</t>
  </si>
  <si>
    <t>E</t>
  </si>
  <si>
    <t>Prepare proposal</t>
  </si>
  <si>
    <t>Awarded contract</t>
  </si>
  <si>
    <t>Not awarded contract</t>
  </si>
  <si>
    <t>Do not prepare proposal</t>
  </si>
  <si>
    <t>Use mechanical method</t>
  </si>
  <si>
    <t>Try electronic method</t>
  </si>
  <si>
    <t>Try magnetic method</t>
  </si>
  <si>
    <t>Electronic failure</t>
  </si>
  <si>
    <t>Magnetic success</t>
  </si>
  <si>
    <t>Magnetic failure</t>
  </si>
  <si>
    <t>Electronic success</t>
  </si>
  <si>
    <t>Label in cell on left is the</t>
  </si>
  <si>
    <t>defined name of cell on right.</t>
  </si>
  <si>
    <t>RT</t>
  </si>
  <si>
    <t>Low</t>
  </si>
  <si>
    <t>High</t>
  </si>
  <si>
    <t>A</t>
  </si>
  <si>
    <t>B</t>
  </si>
  <si>
    <t>U(High) = 1.0</t>
  </si>
  <si>
    <t>U(Low) = 0.0</t>
  </si>
  <si>
    <t>Risk Utility</t>
  </si>
  <si>
    <t>Decision Tree Software</t>
  </si>
  <si>
    <t>on your worksheet for evaluating these trees.</t>
  </si>
  <si>
    <t>When the TreePlan...New dialog box appears, choose</t>
  </si>
  <si>
    <t>New Tree.  TreePlan builds a tree diagram with an initial</t>
  </si>
  <si>
    <t>decision node and two branches.  The tree diagram begins</t>
  </si>
  <si>
    <t>To change the structure of the tree diagram, select a node,</t>
  </si>
  <si>
    <t>On the left side of each branch of the tree diagram, there is</t>
  </si>
  <si>
    <t>a name field above the branch line and a partial-cash-flow</t>
  </si>
  <si>
    <t xml:space="preserve">To the right of the terminal nodes, there is an endpoint </t>
  </si>
  <si>
    <t>value field that sums all of the partial cashflows in the tree.</t>
  </si>
  <si>
    <t>Internally, TreePlan uses the TreeData range, near cell</t>
  </si>
  <si>
    <t>GV1000, to construct the TreeDiagram.</t>
  </si>
  <si>
    <t>CAUTION:  Do not insert or delete rows or columns in the</t>
  </si>
  <si>
    <t>TreeDiagram or TreeData ranges.  Modify the tree diagram</t>
  </si>
  <si>
    <t>only by using TreePlan's menu options.</t>
  </si>
  <si>
    <t xml:space="preserve">TREEPLAN...DECISION and </t>
  </si>
  <si>
    <t>TREEPLAN...EVENT dialog boxes</t>
  </si>
  <si>
    <t>Add branch</t>
  </si>
  <si>
    <t xml:space="preserve">     Adds a single branch after the selected node .</t>
  </si>
  <si>
    <t xml:space="preserve">     (No more than 5 branches are allowed.)</t>
  </si>
  <si>
    <t>Copy subtree</t>
  </si>
  <si>
    <t xml:space="preserve">     Copies the selected node and all its successors to the</t>
  </si>
  <si>
    <t>Insert decision</t>
  </si>
  <si>
    <t xml:space="preserve">     Inserts a decision node and single branch before the</t>
  </si>
  <si>
    <t xml:space="preserve">     selected node.</t>
  </si>
  <si>
    <t>Insert event</t>
  </si>
  <si>
    <t xml:space="preserve">     Inserts an event node and single branch before the</t>
  </si>
  <si>
    <t>Change to decision</t>
  </si>
  <si>
    <t xml:space="preserve">     Changes the selected event node to a decision node and</t>
  </si>
  <si>
    <t xml:space="preserve">     erases the probability fields from the event branches.</t>
  </si>
  <si>
    <t>Change to event</t>
  </si>
  <si>
    <t xml:space="preserve">     Changes the selected decision node to an event node.</t>
  </si>
  <si>
    <t>Shorten tree</t>
  </si>
  <si>
    <t xml:space="preserve">     Removes the selected node and its single successor</t>
  </si>
  <si>
    <t xml:space="preserve">     branch.</t>
  </si>
  <si>
    <t>Change to terminal</t>
  </si>
  <si>
    <t xml:space="preserve">     Changes the selected node to a terminal node.  All</t>
  </si>
  <si>
    <t xml:space="preserve">     successor branches are erased.</t>
  </si>
  <si>
    <t>Remove branch</t>
  </si>
  <si>
    <t xml:space="preserve">     Erases the selected node, the previous branch, and any</t>
  </si>
  <si>
    <t xml:space="preserve">     successor branches and nodes.</t>
  </si>
  <si>
    <t>TREEPLAN...TERMINAL dialog box</t>
  </si>
  <si>
    <t>Change to decision node</t>
  </si>
  <si>
    <t xml:space="preserve">     Changes the selected terminal node to a decision node</t>
  </si>
  <si>
    <t xml:space="preserve">     with one to five successor branches.</t>
  </si>
  <si>
    <t>Change to event node</t>
  </si>
  <si>
    <t xml:space="preserve">     Changes the selected terminal node to an event node</t>
  </si>
  <si>
    <t>Paste subtree</t>
  </si>
  <si>
    <t xml:space="preserve">     Pastes the subtree onto the selected terminal node from</t>
  </si>
  <si>
    <t>Remove previous branch</t>
  </si>
  <si>
    <t xml:space="preserve">     Erases the selected terminal node and the previous</t>
  </si>
  <si>
    <t>TREEPLAN...SELECT dialog box</t>
  </si>
  <si>
    <t>Cells</t>
  </si>
  <si>
    <t xml:space="preserve">     To select a set of nonadjacent cells for subsequent</t>
  </si>
  <si>
    <t>Columns</t>
  </si>
  <si>
    <t xml:space="preserve">     To select a set of nonadjacent columns for subsequent</t>
  </si>
  <si>
    <t>TREEPLAN...OPTIONS dialog box</t>
  </si>
  <si>
    <t xml:space="preserve">     NOTE:  TreePlan uses the name RT to represent the</t>
  </si>
  <si>
    <t xml:space="preserve">     risk tolerance parameter of the exponential utility</t>
  </si>
  <si>
    <t xml:space="preserve">     function;  the names A and B determine scaling.</t>
  </si>
  <si>
    <t xml:space="preserve">     If the names A, B, and RT don't exist, they are initially</t>
  </si>
  <si>
    <t xml:space="preserve">     defined as A=1, B=1, and RT=999999999999.  The </t>
  </si>
  <si>
    <t xml:space="preserve">     name UseExpUtility is a flag indicating whether to use </t>
  </si>
  <si>
    <t xml:space="preserve">     The default is to Maximize profits.  If you choose to</t>
  </si>
  <si>
    <t xml:space="preserve">     Minimize costs instead, the cash flows are interpreted </t>
  </si>
  <si>
    <t xml:space="preserve">     as costs, and decisions are made by choosing the</t>
  </si>
  <si>
    <t xml:space="preserve">     TreePlan uses the name MinimizeCosts as a flag</t>
  </si>
  <si>
    <t xml:space="preserve">     indicating whether to maximize profits or minimize</t>
  </si>
  <si>
    <t xml:space="preserve">     costs.</t>
  </si>
  <si>
    <t>TreePlan helps you build and modify a decision tree diagram</t>
  </si>
  <si>
    <t>in an Excel worksheet.  TreePlan automatically puts formulas</t>
  </si>
  <si>
    <t>To build a new decision tree, open a new worksheet and</t>
  </si>
  <si>
    <t>select a single cell that will be the top left corner of the tree</t>
  </si>
  <si>
    <t xml:space="preserve">diagram. </t>
  </si>
  <si>
    <t>Then run TreePlan:</t>
  </si>
  <si>
    <t>with the top left corner of the diagram near the active</t>
  </si>
  <si>
    <t>cell at the time New... is chosen.</t>
  </si>
  <si>
    <t>TreePlan assigns the name TreeDiagram to the range of the</t>
  </si>
  <si>
    <t>tree diagram and sets Excel's Print_Area equal to</t>
  </si>
  <si>
    <t>TreeDiagram.</t>
  </si>
  <si>
    <t>run TreePlan, and choose commands from a TreePlan</t>
  </si>
  <si>
    <t>dialog box.</t>
  </si>
  <si>
    <t>CAUTION: Do not use Excel commands to modify the</t>
  </si>
  <si>
    <t>structure of the the tree diagram. Only use TreePlan.</t>
  </si>
  <si>
    <t xml:space="preserve">value field below the line.  </t>
  </si>
  <si>
    <t>On the left side of event branches, there is also a probability</t>
  </si>
  <si>
    <t>field above the name field.</t>
  </si>
  <si>
    <t>A decision node cell contains a formula yielding a number to</t>
  </si>
  <si>
    <t>indicate the optimal branch.</t>
  </si>
  <si>
    <t>On the right side of each branch of the tree diagram, there is</t>
  </si>
  <si>
    <t>a rollback Certain Equivalent (CE) field below the line near</t>
  </si>
  <si>
    <t>each node.  TreePlan automatically puts the rollback CE</t>
  </si>
  <si>
    <t>formula into this cell: maximum of successor CEs at a</t>
  </si>
  <si>
    <t>decision node, and probability-weighted average value of</t>
  </si>
  <si>
    <t>successor CEs at an event node.</t>
  </si>
  <si>
    <t xml:space="preserve">     TreePlan internal clipboard.</t>
  </si>
  <si>
    <t xml:space="preserve">     the TreePlan internal clipboard.</t>
  </si>
  <si>
    <t xml:space="preserve">     formatting, select the appropriate checkboxes.</t>
  </si>
  <si>
    <t>Shapes</t>
  </si>
  <si>
    <t xml:space="preserve">     To select a set of shapes for subsequent formatting,</t>
  </si>
  <si>
    <t xml:space="preserve">     select the appropriate checkboxes.</t>
  </si>
  <si>
    <t>Certain Equivalents</t>
  </si>
  <si>
    <t xml:space="preserve">     The default is to rollback the tree using probability-</t>
  </si>
  <si>
    <t xml:space="preserve">     weighted average values.  If you chose to use</t>
  </si>
  <si>
    <t xml:space="preserve">     exponential utilities, TreePlan will compute utilities and</t>
  </si>
  <si>
    <t xml:space="preserve">     certain equivalents at each node. For the Maximize</t>
  </si>
  <si>
    <t xml:space="preserve">     option, the rollback formulas are U=A-B*EXP(-X/RT)</t>
  </si>
  <si>
    <t xml:space="preserve">     and X=-LN((A-U)/B)*RT, and for the Minimize option,</t>
  </si>
  <si>
    <t xml:space="preserve">     U=A-B*EXP(X/RT) and X=LN((A-U)/B)*RT.</t>
  </si>
  <si>
    <t xml:space="preserve">     exponential utilities or probability-weighted average</t>
  </si>
  <si>
    <t xml:space="preserve">     values.</t>
  </si>
  <si>
    <t>Decision Node Choices</t>
  </si>
  <si>
    <t xml:space="preserve">     minimum CE rather than the maximum.</t>
  </si>
  <si>
    <r>
      <t>Title</t>
    </r>
    <r>
      <rPr>
        <sz val="11"/>
        <rFont val="Calibri"/>
        <family val="2"/>
        <scheme val="minor"/>
      </rPr>
      <t xml:space="preserve">  License Agreement for TreePlan, SensIt, and SimVoi
</t>
    </r>
  </si>
  <si>
    <r>
      <t>Introduction</t>
    </r>
    <r>
      <rPr>
        <sz val="11"/>
        <rFont val="Calibri"/>
        <family val="2"/>
        <scheme val="minor"/>
      </rPr>
      <t xml:space="preserve">  Carefully read the following license agreement. This is a contract. By downloading, accepting delivery of, installing, or using any part of the Software, licensee agrees to be bound by all terms and conditions of this license.
</t>
    </r>
    <r>
      <rPr>
        <b/>
        <sz val="11"/>
        <color theme="1"/>
        <rFont val="Calibri"/>
        <family val="2"/>
        <scheme val="minor"/>
      </rPr>
      <t xml:space="preserve">
</t>
    </r>
  </si>
  <si>
    <r>
      <t>Definitions</t>
    </r>
    <r>
      <rPr>
        <sz val="11"/>
        <rFont val="Calibri"/>
        <family val="2"/>
        <scheme val="minor"/>
      </rPr>
      <t xml:space="preserve">  The software product, “Software,” means the Pro, Student, or Trial version of TreePlan, SensIt, or SimVoi, including the Excel add-in files, associated example files, and electronic documentation files, and also any updates or modifications of the foregoing provided by TreePlan Software. 
The licensor, “TreePlan Software” or “We” or “Us” or “Our,” means Mike Middleton or Michael R. Middleton, doing business as TreePlan Software, a sole proprietorship, located at 2105 Buchanan Street, #1, San Francisco, CA 94115 USA. 
The licensee, “You” or “Your,” means the individual person or a single organizational entity that is being licensed to use the Software. 
This license agreement, “Agreement,” means this legal and binding agreement between you and TreePlan Software for the Software you are about to download, install, or use.
"Use" of the Software means the use of any of the Software functions to define, solve, analyze, or obtain results for a user-defined model.
</t>
    </r>
  </si>
  <si>
    <r>
      <t>Ownership</t>
    </r>
    <r>
      <rPr>
        <sz val="11"/>
        <rFont val="Calibri"/>
        <family val="2"/>
        <scheme val="minor"/>
      </rPr>
      <t xml:space="preserve">  The Software is owned and copyrighted by TreePlan Software. Your license confers no title or ownership in the Software and should not be construed as a sale of any right in the Software. We remain the sole owner of all right, title, and interest in the Software and related explanatory written and electronic materials. You acknowledge that no title to the intellectual property in the Software is transferred to you by the license. You further acknowledge that title and full ownership rights to the Software will remain the exclusive property of TreePlan Software and that you will not acquire any rights to the Software except as expressly set forth in this license.
</t>
    </r>
  </si>
  <si>
    <r>
      <t>Copyright</t>
    </r>
    <r>
      <rPr>
        <sz val="11"/>
        <rFont val="Calibri"/>
        <family val="2"/>
        <scheme val="minor"/>
      </rPr>
      <t xml:space="preserve">  The Software is protected by United States copyright laws and international treaty provisions.
</t>
    </r>
  </si>
  <si>
    <r>
      <t>Pro License</t>
    </r>
    <r>
      <rPr>
        <sz val="11"/>
        <rFont val="Calibri"/>
        <family val="2"/>
        <scheme val="minor"/>
      </rPr>
      <t xml:space="preserve">  Upon purchase or receipt of a Pro license, you may install and use the Pro version of the Software for single individual use on multiple computers, or you may install the Pro version on a single computer for shared use, but not both.
</t>
    </r>
  </si>
  <si>
    <r>
      <t>Student License</t>
    </r>
    <r>
      <rPr>
        <sz val="11"/>
        <rFont val="Calibri"/>
        <family val="2"/>
        <scheme val="minor"/>
      </rPr>
      <t xml:space="preserve">  The Student license is only for instructional use by students and instructors, and the Software may not be used for commercial purposes. Upon purchase or receipt of a Student license, you may install and use the Student version of the Software for single individual use on multiple computers, or you may install the Student version on a single computer for shared use, but not both.
</t>
    </r>
  </si>
  <si>
    <r>
      <t>Trial License</t>
    </r>
    <r>
      <rPr>
        <sz val="11"/>
        <rFont val="Calibri"/>
        <family val="2"/>
        <scheme val="minor"/>
      </rPr>
      <t xml:space="preserve">  TreePlan Software grants you the right to install and use the Trial version of the Software free of charge for single individual use on one computer for no longer than thirty days, after which you must delete all of the Software files from your computer. During the Trial period the Software is licensed only for evaluation and may not be used for commercial, instructional, or other production purposes.
</t>
    </r>
  </si>
  <si>
    <r>
      <t>Volume Licenses</t>
    </r>
    <r>
      <rPr>
        <sz val="11"/>
        <rFont val="Calibri"/>
        <family val="2"/>
        <scheme val="minor"/>
      </rPr>
      <t xml:space="preserve">  For a volume purchase of Pro or Student licenses for a group of individual users, the primary purchaser may duplicate and distribute the corresponding version of the Software to those licensed users by disk, secure network, secure web site, or email attachment. For any method of distribution, the Software must be accessible only to people who have a license. 
For a volume purchase of Pro or Student licenses for shared use on a group of computers, each computer must have its own license, regardless of whether the Software is used at different times or concurrently. The Software may be installed on each licensed computer or on a network, provided there is a license for each computer that will access the Software through the network.
For a volume purchase, TreePlan Software provides support only to the primary purchaser or to another person designated by the purchaser.
</t>
    </r>
  </si>
  <si>
    <r>
      <rPr>
        <b/>
        <sz val="11"/>
        <color theme="1"/>
        <rFont val="Calibri"/>
        <family val="2"/>
        <scheme val="minor"/>
      </rPr>
      <t>Backup Copy</t>
    </r>
    <r>
      <rPr>
        <sz val="11"/>
        <rFont val="Calibri"/>
        <family val="2"/>
        <scheme val="minor"/>
      </rPr>
      <t xml:space="preserve">  You may copy the Software for backup and archival purposes, provided that the original and each copy is kept in your possession and is not available to others.
</t>
    </r>
  </si>
  <si>
    <r>
      <rPr>
        <b/>
        <sz val="11"/>
        <color theme="1"/>
        <rFont val="Calibri"/>
        <family val="2"/>
        <scheme val="minor"/>
      </rPr>
      <t>Accessibility</t>
    </r>
    <r>
      <rPr>
        <sz val="11"/>
        <rFont val="Calibri"/>
        <family val="2"/>
        <scheme val="minor"/>
      </rPr>
      <t xml:space="preserve">  You may not place the Software onto a server so that it is accessible via a public network such as the Internet.
</t>
    </r>
  </si>
  <si>
    <r>
      <rPr>
        <b/>
        <sz val="11"/>
        <color theme="1"/>
        <rFont val="Calibri"/>
        <family val="2"/>
        <scheme val="minor"/>
      </rPr>
      <t>License Transfer</t>
    </r>
    <r>
      <rPr>
        <sz val="11"/>
        <rFont val="Calibri"/>
        <family val="2"/>
        <scheme val="minor"/>
      </rPr>
      <t xml:space="preserve">  You may not sublicense, sell, lease, rent, assign or otherwise transfer the license rights granted herein without the prior written consent of TreePlan Software.
</t>
    </r>
  </si>
  <si>
    <r>
      <t>Modifications</t>
    </r>
    <r>
      <rPr>
        <sz val="11"/>
        <rFont val="Calibri"/>
        <family val="2"/>
        <scheme val="minor"/>
      </rPr>
      <t xml:space="preserve">  You may not modify or adapt the Software or merge it into another program.
</t>
    </r>
  </si>
  <si>
    <r>
      <rPr>
        <b/>
        <sz val="11"/>
        <color theme="1"/>
        <rFont val="Calibri"/>
        <family val="2"/>
        <scheme val="minor"/>
      </rPr>
      <t>Reverse Engineering</t>
    </r>
    <r>
      <rPr>
        <sz val="11"/>
        <rFont val="Calibri"/>
        <family val="2"/>
        <scheme val="minor"/>
      </rPr>
      <t xml:space="preserve">  You may not reverse engineer, disassemble, decompile, or make any attempt to discover the source code of the Software.
</t>
    </r>
  </si>
  <si>
    <r>
      <rPr>
        <b/>
        <sz val="11"/>
        <color theme="1"/>
        <rFont val="Calibri"/>
        <family val="2"/>
        <scheme val="minor"/>
      </rPr>
      <t>Sublicensing</t>
    </r>
    <r>
      <rPr>
        <sz val="11"/>
        <rFont val="Calibri"/>
        <family val="2"/>
        <scheme val="minor"/>
      </rPr>
      <t xml:space="preserve">  You may not sublicense, rent, lease, or lend any portion of the Software and related explanatory written and electronic materials.
</t>
    </r>
  </si>
  <si>
    <r>
      <rPr>
        <b/>
        <sz val="11"/>
        <color theme="1"/>
        <rFont val="Calibri"/>
        <family val="2"/>
        <scheme val="minor"/>
      </rPr>
      <t>Limited Warranty</t>
    </r>
    <r>
      <rPr>
        <sz val="11"/>
        <rFont val="Calibri"/>
        <family val="2"/>
        <scheme val="minor"/>
      </rPr>
      <t xml:space="preserve">  We warrant that for a period of 90 days after delivery of this copy of the Software to you the Software will perform in substantial accordance with the related explanatory materials. 
To the extent permitted by applicable law, the foregoing limited warranty is in lieu of all other warranties or conditions, express or implied, and we disclaim any and all implied warranties or conditions, including any implied warranty of title, non-infringement, merchantability or fitness for a particular purpose, regardless of whether we know or had reason to know of your particular needs. 
No employee, agent, dealer, reseller, or distributor of ours is authorized to modify this limited warranty nor to make any additional warranties. 
Some states do not allow the limitation or exclusion of liability for incidental or consequential damages, so the above limitation may not apply to you.
</t>
    </r>
  </si>
  <si>
    <r>
      <rPr>
        <b/>
        <sz val="11"/>
        <color theme="1"/>
        <rFont val="Calibri"/>
        <family val="2"/>
        <scheme val="minor"/>
      </rPr>
      <t>Limited Remedy</t>
    </r>
    <r>
      <rPr>
        <sz val="11"/>
        <rFont val="Calibri"/>
        <family val="2"/>
        <scheme val="minor"/>
      </rPr>
      <t xml:space="preserve">  Our entire liability and your exclusive remedy for breach of the foregoing warranty shall be, at our option, to either return the price you paid or replace the Software file that does not meet the foregoing warranty.
In no event will we be liable to you for any damages, including any lost profits, lost savings, or other incidental or consequential damages arising from the use or the inability to use the Software (even if we or an authorized dealer, reseller, or distributor has been advised of the possibility of these damages), or for any claim by any other party.
Some states do not allow the limitation or exclusion of liability for incidental or consequential damages, so the above limitation may not apply to you.
</t>
    </r>
  </si>
  <si>
    <r>
      <rPr>
        <b/>
        <sz val="11"/>
        <color theme="1"/>
        <rFont val="Calibri"/>
        <family val="2"/>
        <scheme val="minor"/>
      </rPr>
      <t xml:space="preserve">Termination  </t>
    </r>
    <r>
      <rPr>
        <sz val="11"/>
        <rFont val="Calibri"/>
        <family val="2"/>
        <scheme val="minor"/>
      </rPr>
      <t xml:space="preserve">This license agreement takes effect upon your use of the Software and remains effective until terminated. You may terminate it at any time by destroying all copies of the Software and related explanatory materials in your possession. It will also automatically terminate if you fail to comply with any term or condition of this license agreement. You agree on termination of this license to destroy all copies of the Software and related explanatory materials in your possession.
</t>
    </r>
  </si>
  <si>
    <r>
      <rPr>
        <b/>
        <sz val="11"/>
        <color theme="1"/>
        <rFont val="Calibri"/>
        <family val="2"/>
        <scheme val="minor"/>
      </rPr>
      <t xml:space="preserve">Confidentiality  </t>
    </r>
    <r>
      <rPr>
        <sz val="11"/>
        <rFont val="Calibri"/>
        <family val="2"/>
        <scheme val="minor"/>
      </rPr>
      <t xml:space="preserve">The Software contains trade secrets and proprietary know-how that belong to us and it is being made available to you in strict confidence. Any use or disclosure of the Software, or of its algorithms, protocols or interfaces, other than in strict accordance with this license agreement, may be actionable as a violation of our trade secret rights.
</t>
    </r>
  </si>
  <si>
    <r>
      <rPr>
        <b/>
        <sz val="11"/>
        <color theme="1"/>
        <rFont val="Calibri"/>
        <family val="2"/>
        <scheme val="minor"/>
      </rPr>
      <t xml:space="preserve">General Provisions  </t>
    </r>
    <r>
      <rPr>
        <sz val="11"/>
        <rFont val="Calibri"/>
        <family val="2"/>
        <scheme val="minor"/>
      </rPr>
      <t xml:space="preserve">This written license agreement is the exclusive agreement between you and us concerning the Software and related explanatory materials and supersedes any prior purchase order, communication, advertising or representation concerning the Software.
This license agreement may be modified only by a writing signed by you and us.
In the event of litigation between you and us concerning the Software or related explanatory materials, the prevailing party in the litigation will be entitled to recover attorney fees and expenses from the other party.
This license agreement is governed by the laws of the State of California.
You agree that the Software will not be shipped, transferred or exported into any country or used in any manner prohibited by the United States Export Administration Act or any other export laws, restrictions or regulations.
</t>
    </r>
  </si>
  <si>
    <t>TreePlan for Excel                                                 2.11</t>
  </si>
  <si>
    <t>Add-In for Windows Excel 2010-2013-2016-2019-365</t>
  </si>
  <si>
    <t>and for Mac Excel 2016-2019-365</t>
  </si>
  <si>
    <t xml:space="preserve">      In the Excel ribbon menu, click the TreePlan item</t>
  </si>
  <si>
    <t xml:space="preserve">      In the TreePlan ribbon, click the TreePlan button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</si>
</sst>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
    <numFmt numFmtId="166" formatCode="0.00000"/>
  </numFmts>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font>
    <font>
      <b/>
      <sz val="11"/>
      <color theme="1"/>
      <name val="Calibri"/>
      <family val="2"/>
      <scheme val="minor"/>
    </font>
    <font>
      <sz val="12"/>
      <name val="Arial"/>
      <family val="2"/>
      <charset val="204"/>
    </font>
    <font>
      <sz val="8"/>
      <name val="Times New Roman"/>
      <family val="1"/>
    </font>
    <font>
      <sz val="10"/>
      <name val="Arial"/>
      <family val="2"/>
    </font>
    <font>
      <sz val="11"/>
      <name val="Calibri"/>
      <family val="2"/>
      <scheme val="minor"/>
    </font>
  </fonts>
  <fills count="2">
    <fill>
      <patternFill patternType="none"/>
    </fill>
    <fill>
      <patternFill patternType="gray125"/>
    </fill>
  </fills>
  <borders count="1">
    <border>
      <left/>
      <right/>
      <top/>
      <bottom/>
      <diagonal/>
    </border>
  </borders>
  <cellStyleXfs count="8">
    <xf numFmtId="0" fontId="0" fillId="0" borderId="0"/>
    <xf numFmtId="0" fontId="3" fillId="0" borderId="0"/>
    <xf numFmtId="0" fontId="2" fillId="0" borderId="0"/>
    <xf numFmtId="0" fontId="7" fillId="0" borderId="0"/>
    <xf numFmtId="0" fontId="7" fillId="0" borderId="0"/>
    <xf numFmtId="0" fontId="8" fillId="0" borderId="0"/>
    <xf numFmtId="0" fontId="1" fillId="0" borderId="0"/>
    <xf numFmtId="0" fontId="7" fillId="0" borderId="0"/>
  </cellStyleXfs>
  <cellXfs count="14">
    <xf numFmtId="0" fontId="0" fillId="0" borderId="0" xfId="0"/>
    <xf numFmtId="0" fontId="0" fillId="0" borderId="0" xfId="0" applyAlignment="1">
      <alignment horizontal="left"/>
    </xf>
    <xf numFmtId="164" fontId="0" fillId="0" borderId="0" xfId="0" applyNumberFormat="1" applyAlignment="1">
      <alignment horizontal="left"/>
    </xf>
    <xf numFmtId="164" fontId="0" fillId="0" borderId="0" xfId="0" applyNumberFormat="1"/>
    <xf numFmtId="165" fontId="0" fillId="0" borderId="0" xfId="0" applyNumberFormat="1"/>
    <xf numFmtId="166" fontId="0" fillId="0" borderId="0" xfId="0" applyNumberFormat="1"/>
    <xf numFmtId="0" fontId="0" fillId="0" borderId="0" xfId="0" applyAlignment="1">
      <alignment horizontal="right"/>
    </xf>
    <xf numFmtId="0" fontId="5" fillId="0" borderId="0" xfId="6" applyFont="1" applyAlignment="1">
      <alignment vertical="top" wrapText="1"/>
    </xf>
    <xf numFmtId="0" fontId="1" fillId="0" borderId="0" xfId="6" applyFont="1" applyAlignment="1">
      <alignment vertical="top" wrapText="1"/>
    </xf>
    <xf numFmtId="0" fontId="1" fillId="0" borderId="0" xfId="6" applyFont="1"/>
    <xf numFmtId="0" fontId="6" fillId="0" borderId="0" xfId="7" applyFont="1" applyAlignment="1">
      <alignment horizontal="left" wrapText="1"/>
    </xf>
    <xf numFmtId="0" fontId="7" fillId="0" borderId="0" xfId="7"/>
    <xf numFmtId="0" fontId="6" fillId="0" borderId="0" xfId="7" applyFont="1"/>
    <xf numFmtId="0" fontId="6" fillId="0" borderId="0" xfId="7" quotePrefix="1" applyFont="1"/>
  </cellXfs>
  <cellStyles count="8">
    <cellStyle name="2" xfId="4"/>
    <cellStyle name="Normal" xfId="0" builtinId="0"/>
    <cellStyle name="Normal 2" xfId="1"/>
    <cellStyle name="Normal 2 2" xfId="5"/>
    <cellStyle name="Normal 2 3" xfId="6"/>
    <cellStyle name="Normal 2 4" xfId="7"/>
    <cellStyle name="Normal 3" xfId="2"/>
    <cellStyle name="Normal 4"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1" i="0" u="none" strike="noStrike" baseline="0">
                <a:solidFill>
                  <a:srgbClr val="000000"/>
                </a:solidFill>
                <a:latin typeface="Calibri"/>
                <a:ea typeface="Calibri"/>
                <a:cs typeface="Calibri"/>
              </a:defRPr>
            </a:pPr>
            <a:r>
              <a:rPr lang="en-US"/>
              <a:t>DriveTek Risk Utility Function</a:t>
            </a:r>
          </a:p>
        </c:rich>
      </c:tx>
      <c:overlay val="0"/>
      <c:spPr>
        <a:noFill/>
        <a:ln w="25400">
          <a:noFill/>
        </a:ln>
      </c:spPr>
    </c:title>
    <c:autoTitleDeleted val="0"/>
    <c:plotArea>
      <c:layout>
        <c:manualLayout>
          <c:layoutTarget val="inner"/>
          <c:xMode val="edge"/>
          <c:yMode val="edge"/>
          <c:x val="0.12461966604823747"/>
          <c:y val="8.8377445339470659E-2"/>
          <c:w val="0.8099025608811885"/>
          <c:h val="0.78638275509002109"/>
        </c:manualLayout>
      </c:layout>
      <c:scatterChart>
        <c:scatterStyle val="smoothMarker"/>
        <c:varyColors val="0"/>
        <c:ser>
          <c:idx val="0"/>
          <c:order val="0"/>
          <c:spPr>
            <a:ln w="25400">
              <a:solidFill>
                <a:srgbClr val="666699"/>
              </a:solidFill>
              <a:prstDash val="solid"/>
            </a:ln>
          </c:spPr>
          <c:marker>
            <c:symbol val="circle"/>
            <c:size val="5"/>
            <c:spPr>
              <a:solidFill>
                <a:schemeClr val="tx1"/>
              </a:solidFill>
              <a:ln>
                <a:solidFill>
                  <a:schemeClr val="tx1"/>
                </a:solidFill>
                <a:prstDash val="solid"/>
              </a:ln>
              <a:effectLst/>
            </c:spPr>
          </c:marker>
          <c:xVal>
            <c:numRef>
              <c:f>'Risk Utility Scaled'!$Z$2:$Z$42</c:f>
              <c:numCache>
                <c:formatCode>"$"#,##0</c:formatCode>
                <c:ptCount val="41"/>
                <c:pt idx="0">
                  <c:v>-50000</c:v>
                </c:pt>
                <c:pt idx="1">
                  <c:v>-45000</c:v>
                </c:pt>
                <c:pt idx="2">
                  <c:v>-40000</c:v>
                </c:pt>
                <c:pt idx="3">
                  <c:v>-35000</c:v>
                </c:pt>
                <c:pt idx="4">
                  <c:v>-30000</c:v>
                </c:pt>
                <c:pt idx="5">
                  <c:v>-25000</c:v>
                </c:pt>
                <c:pt idx="6">
                  <c:v>-20000</c:v>
                </c:pt>
                <c:pt idx="7">
                  <c:v>-15000</c:v>
                </c:pt>
                <c:pt idx="8">
                  <c:v>-10000</c:v>
                </c:pt>
                <c:pt idx="9">
                  <c:v>-5000</c:v>
                </c:pt>
                <c:pt idx="10">
                  <c:v>0</c:v>
                </c:pt>
                <c:pt idx="11">
                  <c:v>5000</c:v>
                </c:pt>
                <c:pt idx="12">
                  <c:v>10000</c:v>
                </c:pt>
                <c:pt idx="13">
                  <c:v>15000</c:v>
                </c:pt>
                <c:pt idx="14">
                  <c:v>20000</c:v>
                </c:pt>
                <c:pt idx="15">
                  <c:v>25000</c:v>
                </c:pt>
                <c:pt idx="16">
                  <c:v>30000</c:v>
                </c:pt>
                <c:pt idx="17">
                  <c:v>35000</c:v>
                </c:pt>
                <c:pt idx="18">
                  <c:v>40000</c:v>
                </c:pt>
                <c:pt idx="19">
                  <c:v>45000</c:v>
                </c:pt>
                <c:pt idx="20">
                  <c:v>50000</c:v>
                </c:pt>
                <c:pt idx="21">
                  <c:v>55000</c:v>
                </c:pt>
                <c:pt idx="22">
                  <c:v>60000</c:v>
                </c:pt>
                <c:pt idx="23">
                  <c:v>65000</c:v>
                </c:pt>
                <c:pt idx="24">
                  <c:v>70000</c:v>
                </c:pt>
                <c:pt idx="25">
                  <c:v>75000</c:v>
                </c:pt>
                <c:pt idx="26">
                  <c:v>80000</c:v>
                </c:pt>
                <c:pt idx="27">
                  <c:v>85000</c:v>
                </c:pt>
                <c:pt idx="28">
                  <c:v>90000</c:v>
                </c:pt>
                <c:pt idx="29">
                  <c:v>95000</c:v>
                </c:pt>
                <c:pt idx="30">
                  <c:v>100000</c:v>
                </c:pt>
                <c:pt idx="31">
                  <c:v>105000</c:v>
                </c:pt>
                <c:pt idx="32">
                  <c:v>110000</c:v>
                </c:pt>
                <c:pt idx="33">
                  <c:v>115000</c:v>
                </c:pt>
                <c:pt idx="34">
                  <c:v>120000</c:v>
                </c:pt>
                <c:pt idx="35">
                  <c:v>125000</c:v>
                </c:pt>
                <c:pt idx="36">
                  <c:v>130000</c:v>
                </c:pt>
                <c:pt idx="37">
                  <c:v>135000</c:v>
                </c:pt>
                <c:pt idx="38">
                  <c:v>140000</c:v>
                </c:pt>
                <c:pt idx="39">
                  <c:v>145000</c:v>
                </c:pt>
                <c:pt idx="40">
                  <c:v>150000</c:v>
                </c:pt>
              </c:numCache>
            </c:numRef>
          </c:xVal>
          <c:yVal>
            <c:numRef>
              <c:f>'Risk Utility Scaled'!$AA$2:$AA$42</c:f>
              <c:numCache>
                <c:formatCode>0.00000</c:formatCode>
                <c:ptCount val="41"/>
                <c:pt idx="0">
                  <c:v>0</c:v>
                </c:pt>
                <c:pt idx="1">
                  <c:v>4.4518973533193673E-2</c:v>
                </c:pt>
                <c:pt idx="2">
                  <c:v>8.7578441511430904E-2</c:v>
                </c:pt>
                <c:pt idx="3">
                  <c:v>0.12922625221817152</c:v>
                </c:pt>
                <c:pt idx="4">
                  <c:v>0.16950868528355789</c:v>
                </c:pt>
                <c:pt idx="5">
                  <c:v>0.20847050311098836</c:v>
                </c:pt>
                <c:pt idx="6">
                  <c:v>0.24615500061772555</c:v>
                </c:pt>
                <c:pt idx="7">
                  <c:v>0.28260405334481598</c:v>
                </c:pt>
                <c:pt idx="8">
                  <c:v>0.31785816398977551</c:v>
                </c:pt>
                <c:pt idx="9">
                  <c:v>0.3519565074137545</c:v>
                </c:pt>
                <c:pt idx="10">
                  <c:v>0.3849369741731915</c:v>
                </c:pt>
                <c:pt idx="11">
                  <c:v>0.41683621262433068</c:v>
                </c:pt>
                <c:pt idx="12">
                  <c:v>0.4476896696473871</c:v>
                </c:pt>
                <c:pt idx="13">
                  <c:v>0.47753163003561705</c:v>
                </c:pt>
                <c:pt idx="14">
                  <c:v>0.50639525459305912</c:v>
                </c:pt>
                <c:pt idx="15">
                  <c:v>0.53431261698328503</c:v>
                </c:pt>
                <c:pt idx="16">
                  <c:v>0.56131473937010234</c:v>
                </c:pt>
                <c:pt idx="17">
                  <c:v>0.58743162688981765</c:v>
                </c:pt>
                <c:pt idx="18">
                  <c:v>0.6126923009933638</c:v>
                </c:pt>
                <c:pt idx="19">
                  <c:v>0.63712483169534251</c:v>
                </c:pt>
                <c:pt idx="20">
                  <c:v>0.66075636876581723</c:v>
                </c:pt>
                <c:pt idx="21">
                  <c:v>0.68361317189951776</c:v>
                </c:pt>
                <c:pt idx="22">
                  <c:v>0.70572063989598055</c:v>
                </c:pt>
                <c:pt idx="23">
                  <c:v>0.72710333888305001</c:v>
                </c:pt>
                <c:pt idx="24">
                  <c:v>0.74778502961510385</c:v>
                </c:pt>
                <c:pt idx="25">
                  <c:v>0.76778869387633575</c:v>
                </c:pt>
                <c:pt idx="26">
                  <c:v>0.78713656001843579</c:v>
                </c:pt>
                <c:pt idx="27">
                  <c:v>0.80585012766104558</c:v>
                </c:pt>
                <c:pt idx="28">
                  <c:v>0.82395019158243699</c:v>
                </c:pt>
                <c:pt idx="29">
                  <c:v>0.84145686482696014</c:v>
                </c:pt>
                <c:pt idx="30">
                  <c:v>0.85838960105494055</c:v>
                </c:pt>
                <c:pt idx="31">
                  <c:v>0.87476721615985809</c:v>
                </c:pt>
                <c:pt idx="32">
                  <c:v>0.89060790917683152</c:v>
                </c:pt>
                <c:pt idx="33">
                  <c:v>0.90592928250564131</c:v>
                </c:pt>
                <c:pt idx="34">
                  <c:v>0.92074836147076167</c:v>
                </c:pt>
                <c:pt idx="35">
                  <c:v>0.93508161324014027</c:v>
                </c:pt>
                <c:pt idx="36">
                  <c:v>0.94894496512374538</c:v>
                </c:pt>
                <c:pt idx="37">
                  <c:v>0.96235382227221589</c:v>
                </c:pt>
                <c:pt idx="38">
                  <c:v>0.97532308479527985</c:v>
                </c:pt>
                <c:pt idx="39">
                  <c:v>0.98786716431896515</c:v>
                </c:pt>
                <c:pt idx="40">
                  <c:v>1</c:v>
                </c:pt>
              </c:numCache>
            </c:numRef>
          </c:yVal>
          <c:smooth val="1"/>
          <c:extLst xmlns:c16r2="http://schemas.microsoft.com/office/drawing/2015/06/chart">
            <c:ext xmlns:c16="http://schemas.microsoft.com/office/drawing/2014/chart" uri="{C3380CC4-5D6E-409C-BE32-E72D297353CC}">
              <c16:uniqueId val="{00000000-BEFA-4C90-B978-B05A79E30CCC}"/>
            </c:ext>
          </c:extLst>
        </c:ser>
        <c:dLbls>
          <c:showLegendKey val="0"/>
          <c:showVal val="0"/>
          <c:showCatName val="0"/>
          <c:showSerName val="0"/>
          <c:showPercent val="0"/>
          <c:showBubbleSize val="0"/>
        </c:dLbls>
        <c:axId val="127408896"/>
        <c:axId val="127409472"/>
      </c:scatterChart>
      <c:valAx>
        <c:axId val="127408896"/>
        <c:scaling>
          <c:orientation val="minMax"/>
          <c:max val="150000"/>
          <c:min val="-50000"/>
        </c:scaling>
        <c:delete val="0"/>
        <c:axPos val="b"/>
        <c:majorGridlines>
          <c:spPr>
            <a:ln w="3175">
              <a:solidFill>
                <a:srgbClr val="808080"/>
              </a:solidFill>
              <a:prstDash val="solid"/>
            </a:ln>
          </c:spPr>
        </c:majorGridlines>
        <c:title>
          <c:tx>
            <c:rich>
              <a:bodyPr/>
              <a:lstStyle/>
              <a:p>
                <a:pPr>
                  <a:defRPr sz="1200" b="1" i="0" u="none" strike="noStrike" baseline="0">
                    <a:solidFill>
                      <a:srgbClr val="000000"/>
                    </a:solidFill>
                    <a:latin typeface="Calibri"/>
                    <a:ea typeface="Calibri"/>
                    <a:cs typeface="Calibri"/>
                  </a:defRPr>
                </a:pPr>
                <a:r>
                  <a:rPr lang="en-US"/>
                  <a:t>Value or Certain Equivalent, x</a:t>
                </a:r>
              </a:p>
            </c:rich>
          </c:tx>
          <c:overlay val="0"/>
          <c:spPr>
            <a:noFill/>
            <a:ln w="25400">
              <a:noFill/>
            </a:ln>
          </c:spPr>
        </c:title>
        <c:numFmt formatCode="&quot;$&quot;#,##0" sourceLinked="1"/>
        <c:majorTickMark val="out"/>
        <c:minorTickMark val="none"/>
        <c:tickLblPos val="nextTo"/>
        <c:spPr>
          <a:ln w="12700">
            <a:solidFill>
              <a:srgbClr val="000000"/>
            </a:solidFill>
            <a:prstDash val="solid"/>
          </a:ln>
        </c:spPr>
        <c:txPr>
          <a:bodyPr rot="0" vert="horz"/>
          <a:lstStyle/>
          <a:p>
            <a:pPr>
              <a:defRPr sz="1200" b="1" i="0" u="none" strike="noStrike" baseline="0">
                <a:solidFill>
                  <a:srgbClr val="000000"/>
                </a:solidFill>
                <a:latin typeface="Calibri"/>
                <a:ea typeface="Calibri"/>
                <a:cs typeface="Calibri"/>
              </a:defRPr>
            </a:pPr>
            <a:endParaRPr lang="en-US"/>
          </a:p>
        </c:txPr>
        <c:crossAx val="127409472"/>
        <c:crossesAt val="0"/>
        <c:crossBetween val="midCat"/>
        <c:majorUnit val="50000"/>
      </c:valAx>
      <c:valAx>
        <c:axId val="127409472"/>
        <c:scaling>
          <c:orientation val="minMax"/>
          <c:max val="1"/>
          <c:min val="0"/>
        </c:scaling>
        <c:delete val="0"/>
        <c:axPos val="l"/>
        <c:majorGridlines>
          <c:spPr>
            <a:ln w="3175">
              <a:solidFill>
                <a:srgbClr val="808080"/>
              </a:solidFill>
              <a:prstDash val="solid"/>
            </a:ln>
          </c:spPr>
        </c:majorGridlines>
        <c:title>
          <c:tx>
            <c:rich>
              <a:bodyPr/>
              <a:lstStyle/>
              <a:p>
                <a:pPr>
                  <a:defRPr sz="1200" b="1" i="0" u="none" strike="noStrike" baseline="0">
                    <a:solidFill>
                      <a:srgbClr val="000000"/>
                    </a:solidFill>
                    <a:latin typeface="Calibri"/>
                    <a:ea typeface="Calibri"/>
                    <a:cs typeface="Calibri"/>
                  </a:defRPr>
                </a:pPr>
                <a:r>
                  <a:rPr lang="en-US"/>
                  <a:t>Utility or Expected Utility, U(x)</a:t>
                </a:r>
              </a:p>
            </c:rich>
          </c:tx>
          <c:layout>
            <c:manualLayout>
              <c:xMode val="edge"/>
              <c:yMode val="edge"/>
              <c:x val="2.2578794089095029E-2"/>
              <c:y val="0.31941418360596191"/>
            </c:manualLayout>
          </c:layout>
          <c:overlay val="0"/>
          <c:spPr>
            <a:noFill/>
            <a:ln w="25400">
              <a:noFill/>
            </a:ln>
          </c:spPr>
        </c:title>
        <c:numFmt formatCode="0.0" sourceLinked="0"/>
        <c:majorTickMark val="out"/>
        <c:minorTickMark val="none"/>
        <c:tickLblPos val="nextTo"/>
        <c:spPr>
          <a:ln w="12700">
            <a:solidFill>
              <a:srgbClr val="000000"/>
            </a:solidFill>
            <a:prstDash val="solid"/>
          </a:ln>
        </c:spPr>
        <c:txPr>
          <a:bodyPr rot="0" vert="horz"/>
          <a:lstStyle/>
          <a:p>
            <a:pPr>
              <a:defRPr sz="1200" b="1" i="0" u="none" strike="noStrike" baseline="0">
                <a:solidFill>
                  <a:srgbClr val="000000"/>
                </a:solidFill>
                <a:latin typeface="Calibri"/>
                <a:ea typeface="Calibri"/>
                <a:cs typeface="Calibri"/>
              </a:defRPr>
            </a:pPr>
            <a:endParaRPr lang="en-US"/>
          </a:p>
        </c:txPr>
        <c:crossAx val="127408896"/>
        <c:crossesAt val="-50000"/>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152400</xdr:colOff>
      <xdr:row>18</xdr:row>
      <xdr:rowOff>152400</xdr:rowOff>
    </xdr:to>
    <xdr:sp macro="" textlink="">
      <xdr:nvSpPr>
        <xdr:cNvPr id="27" name="Circle 26">
          <a:extLst>
            <a:ext uri="{FF2B5EF4-FFF2-40B4-BE49-F238E27FC236}">
              <a16:creationId xmlns:a16="http://schemas.microsoft.com/office/drawing/2014/main" xmlns="" id="{00000000-0008-0000-0000-00001B000000}"/>
            </a:ext>
          </a:extLst>
        </xdr:cNvPr>
        <xdr:cNvSpPr/>
      </xdr:nvSpPr>
      <xdr:spPr>
        <a:xfrm>
          <a:off x="2962275" y="3600450"/>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18</xdr:row>
      <xdr:rowOff>76200</xdr:rowOff>
    </xdr:from>
    <xdr:to>
      <xdr:col>5</xdr:col>
      <xdr:colOff>0</xdr:colOff>
      <xdr:row>18</xdr:row>
      <xdr:rowOff>76200</xdr:rowOff>
    </xdr:to>
    <xdr:sp macro="" textlink="">
      <xdr:nvSpPr>
        <xdr:cNvPr id="1053" name="Line 29">
          <a:extLst>
            <a:ext uri="{FF2B5EF4-FFF2-40B4-BE49-F238E27FC236}">
              <a16:creationId xmlns:a16="http://schemas.microsoft.com/office/drawing/2014/main" xmlns="" id="{00000000-0008-0000-0000-00001D040000}"/>
            </a:ext>
          </a:extLst>
        </xdr:cNvPr>
        <xdr:cNvSpPr>
          <a:spLocks noChangeShapeType="1"/>
        </xdr:cNvSpPr>
      </xdr:nvSpPr>
      <xdr:spPr bwMode="auto">
        <a:xfrm>
          <a:off x="1285875" y="36766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18</xdr:row>
      <xdr:rowOff>76200</xdr:rowOff>
    </xdr:from>
    <xdr:to>
      <xdr:col>3</xdr:col>
      <xdr:colOff>0</xdr:colOff>
      <xdr:row>25</xdr:row>
      <xdr:rowOff>76200</xdr:rowOff>
    </xdr:to>
    <xdr:sp macro="" textlink="">
      <xdr:nvSpPr>
        <xdr:cNvPr id="1054" name="Line 30">
          <a:extLst>
            <a:ext uri="{FF2B5EF4-FFF2-40B4-BE49-F238E27FC236}">
              <a16:creationId xmlns:a16="http://schemas.microsoft.com/office/drawing/2014/main" xmlns="" id="{00000000-0008-0000-0000-00001E040000}"/>
            </a:ext>
          </a:extLst>
        </xdr:cNvPr>
        <xdr:cNvSpPr>
          <a:spLocks noChangeShapeType="1"/>
        </xdr:cNvSpPr>
      </xdr:nvSpPr>
      <xdr:spPr bwMode="auto">
        <a:xfrm flipV="1">
          <a:off x="990600" y="3676650"/>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28" name="Triangle 27">
          <a:extLst>
            <a:ext uri="{FF2B5EF4-FFF2-40B4-BE49-F238E27FC236}">
              <a16:creationId xmlns:a16="http://schemas.microsoft.com/office/drawing/2014/main" xmlns="" id="{00000000-0008-0000-0000-00001C000000}"/>
            </a:ext>
          </a:extLst>
        </xdr:cNvPr>
        <xdr:cNvSpPr/>
      </xdr:nvSpPr>
      <xdr:spPr>
        <a:xfrm rot="16200000">
          <a:off x="2962275" y="64008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152400</xdr:colOff>
      <xdr:row>32</xdr:row>
      <xdr:rowOff>76200</xdr:rowOff>
    </xdr:from>
    <xdr:to>
      <xdr:col>17</xdr:col>
      <xdr:colOff>0</xdr:colOff>
      <xdr:row>32</xdr:row>
      <xdr:rowOff>76200</xdr:rowOff>
    </xdr:to>
    <xdr:sp macro="" textlink="">
      <xdr:nvSpPr>
        <xdr:cNvPr id="1055" name="Line 31">
          <a:extLst>
            <a:ext uri="{FF2B5EF4-FFF2-40B4-BE49-F238E27FC236}">
              <a16:creationId xmlns:a16="http://schemas.microsoft.com/office/drawing/2014/main" xmlns="" id="{00000000-0008-0000-0000-00001F040000}"/>
            </a:ext>
          </a:extLst>
        </xdr:cNvPr>
        <xdr:cNvSpPr>
          <a:spLocks noChangeShapeType="1"/>
        </xdr:cNvSpPr>
      </xdr:nvSpPr>
      <xdr:spPr bwMode="auto">
        <a:xfrm>
          <a:off x="3114675" y="6477000"/>
          <a:ext cx="6219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76200</xdr:rowOff>
    </xdr:from>
    <xdr:to>
      <xdr:col>5</xdr:col>
      <xdr:colOff>0</xdr:colOff>
      <xdr:row>32</xdr:row>
      <xdr:rowOff>76200</xdr:rowOff>
    </xdr:to>
    <xdr:sp macro="" textlink="">
      <xdr:nvSpPr>
        <xdr:cNvPr id="1056" name="Line 32">
          <a:extLst>
            <a:ext uri="{FF2B5EF4-FFF2-40B4-BE49-F238E27FC236}">
              <a16:creationId xmlns:a16="http://schemas.microsoft.com/office/drawing/2014/main" xmlns="" id="{00000000-0008-0000-0000-000020040000}"/>
            </a:ext>
          </a:extLst>
        </xdr:cNvPr>
        <xdr:cNvSpPr>
          <a:spLocks noChangeShapeType="1"/>
        </xdr:cNvSpPr>
      </xdr:nvSpPr>
      <xdr:spPr bwMode="auto">
        <a:xfrm>
          <a:off x="1285875" y="64770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25</xdr:row>
      <xdr:rowOff>76200</xdr:rowOff>
    </xdr:from>
    <xdr:to>
      <xdr:col>3</xdr:col>
      <xdr:colOff>0</xdr:colOff>
      <xdr:row>32</xdr:row>
      <xdr:rowOff>76200</xdr:rowOff>
    </xdr:to>
    <xdr:sp macro="" textlink="">
      <xdr:nvSpPr>
        <xdr:cNvPr id="1057" name="Line 33">
          <a:extLst>
            <a:ext uri="{FF2B5EF4-FFF2-40B4-BE49-F238E27FC236}">
              <a16:creationId xmlns:a16="http://schemas.microsoft.com/office/drawing/2014/main" xmlns="" id="{00000000-0008-0000-0000-000021040000}"/>
            </a:ext>
          </a:extLst>
        </xdr:cNvPr>
        <xdr:cNvSpPr>
          <a:spLocks noChangeShapeType="1"/>
        </xdr:cNvSpPr>
      </xdr:nvSpPr>
      <xdr:spPr bwMode="auto">
        <a:xfrm>
          <a:off x="990600" y="5076825"/>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10</xdr:row>
      <xdr:rowOff>0</xdr:rowOff>
    </xdr:from>
    <xdr:to>
      <xdr:col>9</xdr:col>
      <xdr:colOff>152400</xdr:colOff>
      <xdr:row>10</xdr:row>
      <xdr:rowOff>152400</xdr:rowOff>
    </xdr:to>
    <xdr:sp macro="" textlink="">
      <xdr:nvSpPr>
        <xdr:cNvPr id="29" name="Square 28">
          <a:extLst>
            <a:ext uri="{FF2B5EF4-FFF2-40B4-BE49-F238E27FC236}">
              <a16:creationId xmlns:a16="http://schemas.microsoft.com/office/drawing/2014/main" xmlns="" id="{00000000-0008-0000-0000-00001D000000}"/>
            </a:ext>
          </a:extLst>
        </xdr:cNvPr>
        <xdr:cNvSpPr/>
      </xdr:nvSpPr>
      <xdr:spPr>
        <a:xfrm>
          <a:off x="5086350" y="20002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10</xdr:row>
      <xdr:rowOff>76200</xdr:rowOff>
    </xdr:from>
    <xdr:to>
      <xdr:col>9</xdr:col>
      <xdr:colOff>0</xdr:colOff>
      <xdr:row>10</xdr:row>
      <xdr:rowOff>76200</xdr:rowOff>
    </xdr:to>
    <xdr:sp macro="" textlink="">
      <xdr:nvSpPr>
        <xdr:cNvPr id="1058" name="Line 34">
          <a:extLst>
            <a:ext uri="{FF2B5EF4-FFF2-40B4-BE49-F238E27FC236}">
              <a16:creationId xmlns:a16="http://schemas.microsoft.com/office/drawing/2014/main" xmlns="" id="{00000000-0008-0000-0000-000022040000}"/>
            </a:ext>
          </a:extLst>
        </xdr:cNvPr>
        <xdr:cNvSpPr>
          <a:spLocks noChangeShapeType="1"/>
        </xdr:cNvSpPr>
      </xdr:nvSpPr>
      <xdr:spPr bwMode="auto">
        <a:xfrm>
          <a:off x="3409950" y="20764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10</xdr:row>
      <xdr:rowOff>76200</xdr:rowOff>
    </xdr:from>
    <xdr:to>
      <xdr:col>7</xdr:col>
      <xdr:colOff>0</xdr:colOff>
      <xdr:row>18</xdr:row>
      <xdr:rowOff>76200</xdr:rowOff>
    </xdr:to>
    <xdr:sp macro="" textlink="">
      <xdr:nvSpPr>
        <xdr:cNvPr id="1059" name="Line 35">
          <a:extLst>
            <a:ext uri="{FF2B5EF4-FFF2-40B4-BE49-F238E27FC236}">
              <a16:creationId xmlns:a16="http://schemas.microsoft.com/office/drawing/2014/main" xmlns="" id="{00000000-0008-0000-0000-000023040000}"/>
            </a:ext>
          </a:extLst>
        </xdr:cNvPr>
        <xdr:cNvSpPr>
          <a:spLocks noChangeShapeType="1"/>
        </xdr:cNvSpPr>
      </xdr:nvSpPr>
      <xdr:spPr bwMode="auto">
        <a:xfrm flipV="1">
          <a:off x="3114675" y="20764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27</xdr:row>
      <xdr:rowOff>0</xdr:rowOff>
    </xdr:from>
    <xdr:to>
      <xdr:col>9</xdr:col>
      <xdr:colOff>152400</xdr:colOff>
      <xdr:row>27</xdr:row>
      <xdr:rowOff>152400</xdr:rowOff>
    </xdr:to>
    <xdr:sp macro="" textlink="">
      <xdr:nvSpPr>
        <xdr:cNvPr id="30" name="Triangle 29">
          <a:extLst>
            <a:ext uri="{FF2B5EF4-FFF2-40B4-BE49-F238E27FC236}">
              <a16:creationId xmlns:a16="http://schemas.microsoft.com/office/drawing/2014/main" xmlns="" id="{00000000-0008-0000-0000-00001E000000}"/>
            </a:ext>
          </a:extLst>
        </xdr:cNvPr>
        <xdr:cNvSpPr/>
      </xdr:nvSpPr>
      <xdr:spPr>
        <a:xfrm rot="16200000">
          <a:off x="5086350" y="54006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152400</xdr:colOff>
      <xdr:row>27</xdr:row>
      <xdr:rowOff>76200</xdr:rowOff>
    </xdr:from>
    <xdr:to>
      <xdr:col>17</xdr:col>
      <xdr:colOff>0</xdr:colOff>
      <xdr:row>27</xdr:row>
      <xdr:rowOff>76200</xdr:rowOff>
    </xdr:to>
    <xdr:sp macro="" textlink="">
      <xdr:nvSpPr>
        <xdr:cNvPr id="1060" name="Line 36">
          <a:extLst>
            <a:ext uri="{FF2B5EF4-FFF2-40B4-BE49-F238E27FC236}">
              <a16:creationId xmlns:a16="http://schemas.microsoft.com/office/drawing/2014/main" xmlns="" id="{00000000-0008-0000-0000-000024040000}"/>
            </a:ext>
          </a:extLst>
        </xdr:cNvPr>
        <xdr:cNvSpPr>
          <a:spLocks noChangeShapeType="1"/>
        </xdr:cNvSpPr>
      </xdr:nvSpPr>
      <xdr:spPr bwMode="auto">
        <a:xfrm>
          <a:off x="5238750" y="54768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76200</xdr:rowOff>
    </xdr:from>
    <xdr:to>
      <xdr:col>9</xdr:col>
      <xdr:colOff>0</xdr:colOff>
      <xdr:row>27</xdr:row>
      <xdr:rowOff>76200</xdr:rowOff>
    </xdr:to>
    <xdr:sp macro="" textlink="">
      <xdr:nvSpPr>
        <xdr:cNvPr id="1061" name="Line 37">
          <a:extLst>
            <a:ext uri="{FF2B5EF4-FFF2-40B4-BE49-F238E27FC236}">
              <a16:creationId xmlns:a16="http://schemas.microsoft.com/office/drawing/2014/main" xmlns="" id="{00000000-0008-0000-0000-000025040000}"/>
            </a:ext>
          </a:extLst>
        </xdr:cNvPr>
        <xdr:cNvSpPr>
          <a:spLocks noChangeShapeType="1"/>
        </xdr:cNvSpPr>
      </xdr:nvSpPr>
      <xdr:spPr bwMode="auto">
        <a:xfrm>
          <a:off x="3409950" y="54768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18</xdr:row>
      <xdr:rowOff>76200</xdr:rowOff>
    </xdr:from>
    <xdr:to>
      <xdr:col>7</xdr:col>
      <xdr:colOff>0</xdr:colOff>
      <xdr:row>27</xdr:row>
      <xdr:rowOff>76200</xdr:rowOff>
    </xdr:to>
    <xdr:sp macro="" textlink="">
      <xdr:nvSpPr>
        <xdr:cNvPr id="1062" name="Line 38">
          <a:extLst>
            <a:ext uri="{FF2B5EF4-FFF2-40B4-BE49-F238E27FC236}">
              <a16:creationId xmlns:a16="http://schemas.microsoft.com/office/drawing/2014/main" xmlns="" id="{00000000-0008-0000-0000-000026040000}"/>
            </a:ext>
          </a:extLst>
        </xdr:cNvPr>
        <xdr:cNvSpPr>
          <a:spLocks noChangeShapeType="1"/>
        </xdr:cNvSpPr>
      </xdr:nvSpPr>
      <xdr:spPr bwMode="auto">
        <a:xfrm>
          <a:off x="3114675" y="36766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2</xdr:row>
      <xdr:rowOff>0</xdr:rowOff>
    </xdr:from>
    <xdr:to>
      <xdr:col>13</xdr:col>
      <xdr:colOff>152400</xdr:colOff>
      <xdr:row>2</xdr:row>
      <xdr:rowOff>152400</xdr:rowOff>
    </xdr:to>
    <xdr:sp macro="" textlink="">
      <xdr:nvSpPr>
        <xdr:cNvPr id="31" name="Triangle 30">
          <a:extLst>
            <a:ext uri="{FF2B5EF4-FFF2-40B4-BE49-F238E27FC236}">
              <a16:creationId xmlns:a16="http://schemas.microsoft.com/office/drawing/2014/main" xmlns="" id="{00000000-0008-0000-0000-00001F000000}"/>
            </a:ext>
          </a:extLst>
        </xdr:cNvPr>
        <xdr:cNvSpPr/>
      </xdr:nvSpPr>
      <xdr:spPr>
        <a:xfrm rot="16200000">
          <a:off x="7210425" y="4000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152400</xdr:colOff>
      <xdr:row>2</xdr:row>
      <xdr:rowOff>76200</xdr:rowOff>
    </xdr:from>
    <xdr:to>
      <xdr:col>17</xdr:col>
      <xdr:colOff>0</xdr:colOff>
      <xdr:row>2</xdr:row>
      <xdr:rowOff>76200</xdr:rowOff>
    </xdr:to>
    <xdr:sp macro="" textlink="">
      <xdr:nvSpPr>
        <xdr:cNvPr id="1063" name="Line 39">
          <a:extLst>
            <a:ext uri="{FF2B5EF4-FFF2-40B4-BE49-F238E27FC236}">
              <a16:creationId xmlns:a16="http://schemas.microsoft.com/office/drawing/2014/main" xmlns="" id="{00000000-0008-0000-0000-000027040000}"/>
            </a:ext>
          </a:extLst>
        </xdr:cNvPr>
        <xdr:cNvSpPr>
          <a:spLocks noChangeShapeType="1"/>
        </xdr:cNvSpPr>
      </xdr:nvSpPr>
      <xdr:spPr bwMode="auto">
        <a:xfrm>
          <a:off x="7362825" y="476250"/>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xdr:row>
      <xdr:rowOff>76200</xdr:rowOff>
    </xdr:from>
    <xdr:to>
      <xdr:col>13</xdr:col>
      <xdr:colOff>0</xdr:colOff>
      <xdr:row>2</xdr:row>
      <xdr:rowOff>76200</xdr:rowOff>
    </xdr:to>
    <xdr:sp macro="" textlink="">
      <xdr:nvSpPr>
        <xdr:cNvPr id="1064" name="Line 40">
          <a:extLst>
            <a:ext uri="{FF2B5EF4-FFF2-40B4-BE49-F238E27FC236}">
              <a16:creationId xmlns:a16="http://schemas.microsoft.com/office/drawing/2014/main" xmlns="" id="{00000000-0008-0000-0000-000028040000}"/>
            </a:ext>
          </a:extLst>
        </xdr:cNvPr>
        <xdr:cNvSpPr>
          <a:spLocks noChangeShapeType="1"/>
        </xdr:cNvSpPr>
      </xdr:nvSpPr>
      <xdr:spPr bwMode="auto">
        <a:xfrm>
          <a:off x="5534025" y="4762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xdr:row>
      <xdr:rowOff>76200</xdr:rowOff>
    </xdr:from>
    <xdr:to>
      <xdr:col>11</xdr:col>
      <xdr:colOff>0</xdr:colOff>
      <xdr:row>10</xdr:row>
      <xdr:rowOff>76200</xdr:rowOff>
    </xdr:to>
    <xdr:sp macro="" textlink="">
      <xdr:nvSpPr>
        <xdr:cNvPr id="1065" name="Line 41">
          <a:extLst>
            <a:ext uri="{FF2B5EF4-FFF2-40B4-BE49-F238E27FC236}">
              <a16:creationId xmlns:a16="http://schemas.microsoft.com/office/drawing/2014/main" xmlns="" id="{00000000-0008-0000-0000-000029040000}"/>
            </a:ext>
          </a:extLst>
        </xdr:cNvPr>
        <xdr:cNvSpPr>
          <a:spLocks noChangeShapeType="1"/>
        </xdr:cNvSpPr>
      </xdr:nvSpPr>
      <xdr:spPr bwMode="auto">
        <a:xfrm flipV="1">
          <a:off x="5238750" y="4762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9</xdr:row>
      <xdr:rowOff>0</xdr:rowOff>
    </xdr:from>
    <xdr:to>
      <xdr:col>13</xdr:col>
      <xdr:colOff>152400</xdr:colOff>
      <xdr:row>9</xdr:row>
      <xdr:rowOff>152400</xdr:rowOff>
    </xdr:to>
    <xdr:sp macro="" textlink="">
      <xdr:nvSpPr>
        <xdr:cNvPr id="32" name="Circle 31">
          <a:extLst>
            <a:ext uri="{FF2B5EF4-FFF2-40B4-BE49-F238E27FC236}">
              <a16:creationId xmlns:a16="http://schemas.microsoft.com/office/drawing/2014/main" xmlns="" id="{00000000-0008-0000-0000-000020000000}"/>
            </a:ext>
          </a:extLst>
        </xdr:cNvPr>
        <xdr:cNvSpPr/>
      </xdr:nvSpPr>
      <xdr:spPr>
        <a:xfrm>
          <a:off x="7210425" y="180022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9</xdr:row>
      <xdr:rowOff>76200</xdr:rowOff>
    </xdr:from>
    <xdr:to>
      <xdr:col>13</xdr:col>
      <xdr:colOff>0</xdr:colOff>
      <xdr:row>9</xdr:row>
      <xdr:rowOff>76200</xdr:rowOff>
    </xdr:to>
    <xdr:sp macro="" textlink="">
      <xdr:nvSpPr>
        <xdr:cNvPr id="1066" name="Line 42">
          <a:extLst>
            <a:ext uri="{FF2B5EF4-FFF2-40B4-BE49-F238E27FC236}">
              <a16:creationId xmlns:a16="http://schemas.microsoft.com/office/drawing/2014/main" xmlns="" id="{00000000-0008-0000-0000-00002A040000}"/>
            </a:ext>
          </a:extLst>
        </xdr:cNvPr>
        <xdr:cNvSpPr>
          <a:spLocks noChangeShapeType="1"/>
        </xdr:cNvSpPr>
      </xdr:nvSpPr>
      <xdr:spPr bwMode="auto">
        <a:xfrm>
          <a:off x="5534025" y="18764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9</xdr:row>
      <xdr:rowOff>76200</xdr:rowOff>
    </xdr:from>
    <xdr:to>
      <xdr:col>11</xdr:col>
      <xdr:colOff>0</xdr:colOff>
      <xdr:row>10</xdr:row>
      <xdr:rowOff>76200</xdr:rowOff>
    </xdr:to>
    <xdr:sp macro="" textlink="">
      <xdr:nvSpPr>
        <xdr:cNvPr id="1067" name="Line 43">
          <a:extLst>
            <a:ext uri="{FF2B5EF4-FFF2-40B4-BE49-F238E27FC236}">
              <a16:creationId xmlns:a16="http://schemas.microsoft.com/office/drawing/2014/main" xmlns="" id="{00000000-0008-0000-0000-00002B040000}"/>
            </a:ext>
          </a:extLst>
        </xdr:cNvPr>
        <xdr:cNvSpPr>
          <a:spLocks noChangeShapeType="1"/>
        </xdr:cNvSpPr>
      </xdr:nvSpPr>
      <xdr:spPr bwMode="auto">
        <a:xfrm flipV="1">
          <a:off x="5238750" y="1876425"/>
          <a:ext cx="295275" cy="2000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19</xdr:row>
      <xdr:rowOff>0</xdr:rowOff>
    </xdr:from>
    <xdr:to>
      <xdr:col>13</xdr:col>
      <xdr:colOff>152400</xdr:colOff>
      <xdr:row>19</xdr:row>
      <xdr:rowOff>152400</xdr:rowOff>
    </xdr:to>
    <xdr:sp macro="" textlink="">
      <xdr:nvSpPr>
        <xdr:cNvPr id="33" name="Circle 32">
          <a:extLst>
            <a:ext uri="{FF2B5EF4-FFF2-40B4-BE49-F238E27FC236}">
              <a16:creationId xmlns:a16="http://schemas.microsoft.com/office/drawing/2014/main" xmlns="" id="{00000000-0008-0000-0000-000021000000}"/>
            </a:ext>
          </a:extLst>
        </xdr:cNvPr>
        <xdr:cNvSpPr/>
      </xdr:nvSpPr>
      <xdr:spPr>
        <a:xfrm>
          <a:off x="7210425" y="380047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76200</xdr:rowOff>
    </xdr:from>
    <xdr:to>
      <xdr:col>13</xdr:col>
      <xdr:colOff>0</xdr:colOff>
      <xdr:row>19</xdr:row>
      <xdr:rowOff>76200</xdr:rowOff>
    </xdr:to>
    <xdr:sp macro="" textlink="">
      <xdr:nvSpPr>
        <xdr:cNvPr id="1068" name="Line 44">
          <a:extLst>
            <a:ext uri="{FF2B5EF4-FFF2-40B4-BE49-F238E27FC236}">
              <a16:creationId xmlns:a16="http://schemas.microsoft.com/office/drawing/2014/main" xmlns="" id="{00000000-0008-0000-0000-00002C040000}"/>
            </a:ext>
          </a:extLst>
        </xdr:cNvPr>
        <xdr:cNvSpPr>
          <a:spLocks noChangeShapeType="1"/>
        </xdr:cNvSpPr>
      </xdr:nvSpPr>
      <xdr:spPr bwMode="auto">
        <a:xfrm>
          <a:off x="5534025" y="38766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10</xdr:row>
      <xdr:rowOff>76200</xdr:rowOff>
    </xdr:from>
    <xdr:to>
      <xdr:col>11</xdr:col>
      <xdr:colOff>0</xdr:colOff>
      <xdr:row>19</xdr:row>
      <xdr:rowOff>76200</xdr:rowOff>
    </xdr:to>
    <xdr:sp macro="" textlink="">
      <xdr:nvSpPr>
        <xdr:cNvPr id="1069" name="Line 45">
          <a:extLst>
            <a:ext uri="{FF2B5EF4-FFF2-40B4-BE49-F238E27FC236}">
              <a16:creationId xmlns:a16="http://schemas.microsoft.com/office/drawing/2014/main" xmlns="" id="{00000000-0008-0000-0000-00002D040000}"/>
            </a:ext>
          </a:extLst>
        </xdr:cNvPr>
        <xdr:cNvSpPr>
          <a:spLocks noChangeShapeType="1"/>
        </xdr:cNvSpPr>
      </xdr:nvSpPr>
      <xdr:spPr bwMode="auto">
        <a:xfrm>
          <a:off x="5238750" y="20764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7</xdr:row>
      <xdr:rowOff>0</xdr:rowOff>
    </xdr:from>
    <xdr:to>
      <xdr:col>17</xdr:col>
      <xdr:colOff>152400</xdr:colOff>
      <xdr:row>7</xdr:row>
      <xdr:rowOff>152400</xdr:rowOff>
    </xdr:to>
    <xdr:sp macro="" textlink="">
      <xdr:nvSpPr>
        <xdr:cNvPr id="34" name="Triangle 33">
          <a:extLst>
            <a:ext uri="{FF2B5EF4-FFF2-40B4-BE49-F238E27FC236}">
              <a16:creationId xmlns:a16="http://schemas.microsoft.com/office/drawing/2014/main" xmlns="" id="{00000000-0008-0000-0000-000022000000}"/>
            </a:ext>
          </a:extLst>
        </xdr:cNvPr>
        <xdr:cNvSpPr/>
      </xdr:nvSpPr>
      <xdr:spPr>
        <a:xfrm rot="16200000">
          <a:off x="9334500" y="14001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7</xdr:row>
      <xdr:rowOff>76200</xdr:rowOff>
    </xdr:from>
    <xdr:to>
      <xdr:col>17</xdr:col>
      <xdr:colOff>0</xdr:colOff>
      <xdr:row>7</xdr:row>
      <xdr:rowOff>76200</xdr:rowOff>
    </xdr:to>
    <xdr:sp macro="" textlink="">
      <xdr:nvSpPr>
        <xdr:cNvPr id="1070" name="Line 46">
          <a:extLst>
            <a:ext uri="{FF2B5EF4-FFF2-40B4-BE49-F238E27FC236}">
              <a16:creationId xmlns:a16="http://schemas.microsoft.com/office/drawing/2014/main" xmlns="" id="{00000000-0008-0000-0000-00002E040000}"/>
            </a:ext>
          </a:extLst>
        </xdr:cNvPr>
        <xdr:cNvSpPr>
          <a:spLocks noChangeShapeType="1"/>
        </xdr:cNvSpPr>
      </xdr:nvSpPr>
      <xdr:spPr bwMode="auto">
        <a:xfrm>
          <a:off x="7658100" y="14763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7</xdr:row>
      <xdr:rowOff>76200</xdr:rowOff>
    </xdr:from>
    <xdr:to>
      <xdr:col>15</xdr:col>
      <xdr:colOff>0</xdr:colOff>
      <xdr:row>9</xdr:row>
      <xdr:rowOff>76200</xdr:rowOff>
    </xdr:to>
    <xdr:sp macro="" textlink="">
      <xdr:nvSpPr>
        <xdr:cNvPr id="1071" name="Line 47">
          <a:extLst>
            <a:ext uri="{FF2B5EF4-FFF2-40B4-BE49-F238E27FC236}">
              <a16:creationId xmlns:a16="http://schemas.microsoft.com/office/drawing/2014/main" xmlns="" id="{00000000-0008-0000-0000-00002F040000}"/>
            </a:ext>
          </a:extLst>
        </xdr:cNvPr>
        <xdr:cNvSpPr>
          <a:spLocks noChangeShapeType="1"/>
        </xdr:cNvSpPr>
      </xdr:nvSpPr>
      <xdr:spPr bwMode="auto">
        <a:xfrm flipV="1">
          <a:off x="7362825" y="147637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12</xdr:row>
      <xdr:rowOff>0</xdr:rowOff>
    </xdr:from>
    <xdr:to>
      <xdr:col>17</xdr:col>
      <xdr:colOff>152400</xdr:colOff>
      <xdr:row>12</xdr:row>
      <xdr:rowOff>152400</xdr:rowOff>
    </xdr:to>
    <xdr:sp macro="" textlink="">
      <xdr:nvSpPr>
        <xdr:cNvPr id="35" name="Triangle 34">
          <a:extLst>
            <a:ext uri="{FF2B5EF4-FFF2-40B4-BE49-F238E27FC236}">
              <a16:creationId xmlns:a16="http://schemas.microsoft.com/office/drawing/2014/main" xmlns="" id="{00000000-0008-0000-0000-000023000000}"/>
            </a:ext>
          </a:extLst>
        </xdr:cNvPr>
        <xdr:cNvSpPr/>
      </xdr:nvSpPr>
      <xdr:spPr>
        <a:xfrm rot="16200000">
          <a:off x="9334500" y="24003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12</xdr:row>
      <xdr:rowOff>76200</xdr:rowOff>
    </xdr:from>
    <xdr:to>
      <xdr:col>17</xdr:col>
      <xdr:colOff>0</xdr:colOff>
      <xdr:row>12</xdr:row>
      <xdr:rowOff>76200</xdr:rowOff>
    </xdr:to>
    <xdr:sp macro="" textlink="">
      <xdr:nvSpPr>
        <xdr:cNvPr id="1072" name="Line 48">
          <a:extLst>
            <a:ext uri="{FF2B5EF4-FFF2-40B4-BE49-F238E27FC236}">
              <a16:creationId xmlns:a16="http://schemas.microsoft.com/office/drawing/2014/main" xmlns="" id="{00000000-0008-0000-0000-000030040000}"/>
            </a:ext>
          </a:extLst>
        </xdr:cNvPr>
        <xdr:cNvSpPr>
          <a:spLocks noChangeShapeType="1"/>
        </xdr:cNvSpPr>
      </xdr:nvSpPr>
      <xdr:spPr bwMode="auto">
        <a:xfrm>
          <a:off x="7658100"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9</xdr:row>
      <xdr:rowOff>76200</xdr:rowOff>
    </xdr:from>
    <xdr:to>
      <xdr:col>15</xdr:col>
      <xdr:colOff>0</xdr:colOff>
      <xdr:row>12</xdr:row>
      <xdr:rowOff>76200</xdr:rowOff>
    </xdr:to>
    <xdr:sp macro="" textlink="">
      <xdr:nvSpPr>
        <xdr:cNvPr id="1073" name="Line 49">
          <a:extLst>
            <a:ext uri="{FF2B5EF4-FFF2-40B4-BE49-F238E27FC236}">
              <a16:creationId xmlns:a16="http://schemas.microsoft.com/office/drawing/2014/main" xmlns="" id="{00000000-0008-0000-0000-000031040000}"/>
            </a:ext>
          </a:extLst>
        </xdr:cNvPr>
        <xdr:cNvSpPr>
          <a:spLocks noChangeShapeType="1"/>
        </xdr:cNvSpPr>
      </xdr:nvSpPr>
      <xdr:spPr bwMode="auto">
        <a:xfrm>
          <a:off x="7362825" y="187642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17</xdr:row>
      <xdr:rowOff>0</xdr:rowOff>
    </xdr:from>
    <xdr:to>
      <xdr:col>17</xdr:col>
      <xdr:colOff>152400</xdr:colOff>
      <xdr:row>17</xdr:row>
      <xdr:rowOff>152400</xdr:rowOff>
    </xdr:to>
    <xdr:sp macro="" textlink="">
      <xdr:nvSpPr>
        <xdr:cNvPr id="36" name="Triangle 35">
          <a:extLst>
            <a:ext uri="{FF2B5EF4-FFF2-40B4-BE49-F238E27FC236}">
              <a16:creationId xmlns:a16="http://schemas.microsoft.com/office/drawing/2014/main" xmlns="" id="{00000000-0008-0000-0000-000024000000}"/>
            </a:ext>
          </a:extLst>
        </xdr:cNvPr>
        <xdr:cNvSpPr/>
      </xdr:nvSpPr>
      <xdr:spPr>
        <a:xfrm rot="16200000">
          <a:off x="9334500" y="340042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17</xdr:row>
      <xdr:rowOff>76200</xdr:rowOff>
    </xdr:from>
    <xdr:to>
      <xdr:col>17</xdr:col>
      <xdr:colOff>0</xdr:colOff>
      <xdr:row>17</xdr:row>
      <xdr:rowOff>76200</xdr:rowOff>
    </xdr:to>
    <xdr:sp macro="" textlink="">
      <xdr:nvSpPr>
        <xdr:cNvPr id="1074" name="Line 50">
          <a:extLst>
            <a:ext uri="{FF2B5EF4-FFF2-40B4-BE49-F238E27FC236}">
              <a16:creationId xmlns:a16="http://schemas.microsoft.com/office/drawing/2014/main" xmlns="" id="{00000000-0008-0000-0000-000032040000}"/>
            </a:ext>
          </a:extLst>
        </xdr:cNvPr>
        <xdr:cNvSpPr>
          <a:spLocks noChangeShapeType="1"/>
        </xdr:cNvSpPr>
      </xdr:nvSpPr>
      <xdr:spPr bwMode="auto">
        <a:xfrm>
          <a:off x="7658100" y="34766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17</xdr:row>
      <xdr:rowOff>76200</xdr:rowOff>
    </xdr:from>
    <xdr:to>
      <xdr:col>15</xdr:col>
      <xdr:colOff>0</xdr:colOff>
      <xdr:row>19</xdr:row>
      <xdr:rowOff>76200</xdr:rowOff>
    </xdr:to>
    <xdr:sp macro="" textlink="">
      <xdr:nvSpPr>
        <xdr:cNvPr id="1075" name="Line 51">
          <a:extLst>
            <a:ext uri="{FF2B5EF4-FFF2-40B4-BE49-F238E27FC236}">
              <a16:creationId xmlns:a16="http://schemas.microsoft.com/office/drawing/2014/main" xmlns="" id="{00000000-0008-0000-0000-000033040000}"/>
            </a:ext>
          </a:extLst>
        </xdr:cNvPr>
        <xdr:cNvSpPr>
          <a:spLocks noChangeShapeType="1"/>
        </xdr:cNvSpPr>
      </xdr:nvSpPr>
      <xdr:spPr bwMode="auto">
        <a:xfrm flipV="1">
          <a:off x="7362825" y="347662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22</xdr:row>
      <xdr:rowOff>0</xdr:rowOff>
    </xdr:from>
    <xdr:to>
      <xdr:col>17</xdr:col>
      <xdr:colOff>152400</xdr:colOff>
      <xdr:row>22</xdr:row>
      <xdr:rowOff>152400</xdr:rowOff>
    </xdr:to>
    <xdr:sp macro="" textlink="">
      <xdr:nvSpPr>
        <xdr:cNvPr id="37" name="Triangle 36">
          <a:extLst>
            <a:ext uri="{FF2B5EF4-FFF2-40B4-BE49-F238E27FC236}">
              <a16:creationId xmlns:a16="http://schemas.microsoft.com/office/drawing/2014/main" xmlns="" id="{00000000-0008-0000-0000-000025000000}"/>
            </a:ext>
          </a:extLst>
        </xdr:cNvPr>
        <xdr:cNvSpPr/>
      </xdr:nvSpPr>
      <xdr:spPr>
        <a:xfrm rot="16200000">
          <a:off x="9334500" y="44005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76200</xdr:rowOff>
    </xdr:from>
    <xdr:to>
      <xdr:col>17</xdr:col>
      <xdr:colOff>0</xdr:colOff>
      <xdr:row>22</xdr:row>
      <xdr:rowOff>76200</xdr:rowOff>
    </xdr:to>
    <xdr:sp macro="" textlink="">
      <xdr:nvSpPr>
        <xdr:cNvPr id="1076" name="Line 52">
          <a:extLst>
            <a:ext uri="{FF2B5EF4-FFF2-40B4-BE49-F238E27FC236}">
              <a16:creationId xmlns:a16="http://schemas.microsoft.com/office/drawing/2014/main" xmlns="" id="{00000000-0008-0000-0000-000034040000}"/>
            </a:ext>
          </a:extLst>
        </xdr:cNvPr>
        <xdr:cNvSpPr>
          <a:spLocks noChangeShapeType="1"/>
        </xdr:cNvSpPr>
      </xdr:nvSpPr>
      <xdr:spPr bwMode="auto">
        <a:xfrm>
          <a:off x="7658100"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19</xdr:row>
      <xdr:rowOff>76200</xdr:rowOff>
    </xdr:from>
    <xdr:to>
      <xdr:col>15</xdr:col>
      <xdr:colOff>0</xdr:colOff>
      <xdr:row>22</xdr:row>
      <xdr:rowOff>76200</xdr:rowOff>
    </xdr:to>
    <xdr:sp macro="" textlink="">
      <xdr:nvSpPr>
        <xdr:cNvPr id="1077" name="Line 53">
          <a:extLst>
            <a:ext uri="{FF2B5EF4-FFF2-40B4-BE49-F238E27FC236}">
              <a16:creationId xmlns:a16="http://schemas.microsoft.com/office/drawing/2014/main" xmlns="" id="{00000000-0008-0000-0000-000035040000}"/>
            </a:ext>
          </a:extLst>
        </xdr:cNvPr>
        <xdr:cNvSpPr>
          <a:spLocks noChangeShapeType="1"/>
        </xdr:cNvSpPr>
      </xdr:nvSpPr>
      <xdr:spPr bwMode="auto">
        <a:xfrm>
          <a:off x="7362825" y="387667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152400</xdr:colOff>
      <xdr:row>25</xdr:row>
      <xdr:rowOff>152400</xdr:rowOff>
    </xdr:to>
    <xdr:sp macro="" textlink="">
      <xdr:nvSpPr>
        <xdr:cNvPr id="38" name="Square 37">
          <a:extLst>
            <a:ext uri="{FF2B5EF4-FFF2-40B4-BE49-F238E27FC236}">
              <a16:creationId xmlns:a16="http://schemas.microsoft.com/office/drawing/2014/main" xmlns="" id="{00000000-0008-0000-0000-000026000000}"/>
            </a:ext>
          </a:extLst>
        </xdr:cNvPr>
        <xdr:cNvSpPr/>
      </xdr:nvSpPr>
      <xdr:spPr>
        <a:xfrm>
          <a:off x="838200" y="5000625"/>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76200</xdr:rowOff>
    </xdr:from>
    <xdr:to>
      <xdr:col>1</xdr:col>
      <xdr:colOff>0</xdr:colOff>
      <xdr:row>25</xdr:row>
      <xdr:rowOff>76200</xdr:rowOff>
    </xdr:to>
    <xdr:sp macro="" textlink="">
      <xdr:nvSpPr>
        <xdr:cNvPr id="1078" name="Line 54">
          <a:extLst>
            <a:ext uri="{FF2B5EF4-FFF2-40B4-BE49-F238E27FC236}">
              <a16:creationId xmlns:a16="http://schemas.microsoft.com/office/drawing/2014/main" xmlns="" id="{00000000-0008-0000-0000-000036040000}"/>
            </a:ext>
          </a:extLst>
        </xdr:cNvPr>
        <xdr:cNvSpPr>
          <a:spLocks noChangeShapeType="1"/>
        </xdr:cNvSpPr>
      </xdr:nvSpPr>
      <xdr:spPr bwMode="auto">
        <a:xfrm>
          <a:off x="0" y="5076825"/>
          <a:ext cx="8382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152400</xdr:colOff>
      <xdr:row>18</xdr:row>
      <xdr:rowOff>152400</xdr:rowOff>
    </xdr:to>
    <xdr:sp macro="" textlink="">
      <xdr:nvSpPr>
        <xdr:cNvPr id="15" name="Circle 14">
          <a:extLst>
            <a:ext uri="{FF2B5EF4-FFF2-40B4-BE49-F238E27FC236}">
              <a16:creationId xmlns:a16="http://schemas.microsoft.com/office/drawing/2014/main" xmlns="" id="{00000000-0008-0000-0100-00000F000000}"/>
            </a:ext>
          </a:extLst>
        </xdr:cNvPr>
        <xdr:cNvSpPr/>
      </xdr:nvSpPr>
      <xdr:spPr>
        <a:xfrm>
          <a:off x="2962275" y="3600450"/>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18</xdr:row>
      <xdr:rowOff>76200</xdr:rowOff>
    </xdr:from>
    <xdr:to>
      <xdr:col>5</xdr:col>
      <xdr:colOff>0</xdr:colOff>
      <xdr:row>18</xdr:row>
      <xdr:rowOff>76200</xdr:rowOff>
    </xdr:to>
    <xdr:sp macro="" textlink="">
      <xdr:nvSpPr>
        <xdr:cNvPr id="2077" name="Line 29">
          <a:extLst>
            <a:ext uri="{FF2B5EF4-FFF2-40B4-BE49-F238E27FC236}">
              <a16:creationId xmlns:a16="http://schemas.microsoft.com/office/drawing/2014/main" xmlns="" id="{00000000-0008-0000-0100-00001D080000}"/>
            </a:ext>
          </a:extLst>
        </xdr:cNvPr>
        <xdr:cNvSpPr>
          <a:spLocks noChangeShapeType="1"/>
        </xdr:cNvSpPr>
      </xdr:nvSpPr>
      <xdr:spPr bwMode="auto">
        <a:xfrm>
          <a:off x="1285875" y="36766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18</xdr:row>
      <xdr:rowOff>76200</xdr:rowOff>
    </xdr:from>
    <xdr:to>
      <xdr:col>3</xdr:col>
      <xdr:colOff>0</xdr:colOff>
      <xdr:row>25</xdr:row>
      <xdr:rowOff>76200</xdr:rowOff>
    </xdr:to>
    <xdr:sp macro="" textlink="">
      <xdr:nvSpPr>
        <xdr:cNvPr id="2078" name="Line 30">
          <a:extLst>
            <a:ext uri="{FF2B5EF4-FFF2-40B4-BE49-F238E27FC236}">
              <a16:creationId xmlns:a16="http://schemas.microsoft.com/office/drawing/2014/main" xmlns="" id="{00000000-0008-0000-0100-00001E080000}"/>
            </a:ext>
          </a:extLst>
        </xdr:cNvPr>
        <xdr:cNvSpPr>
          <a:spLocks noChangeShapeType="1"/>
        </xdr:cNvSpPr>
      </xdr:nvSpPr>
      <xdr:spPr bwMode="auto">
        <a:xfrm flipV="1">
          <a:off x="990600" y="3676650"/>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16" name="Triangle 15">
          <a:extLst>
            <a:ext uri="{FF2B5EF4-FFF2-40B4-BE49-F238E27FC236}">
              <a16:creationId xmlns:a16="http://schemas.microsoft.com/office/drawing/2014/main" xmlns="" id="{00000000-0008-0000-0100-000010000000}"/>
            </a:ext>
          </a:extLst>
        </xdr:cNvPr>
        <xdr:cNvSpPr/>
      </xdr:nvSpPr>
      <xdr:spPr>
        <a:xfrm rot="16200000">
          <a:off x="2962275" y="64008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152400</xdr:colOff>
      <xdr:row>32</xdr:row>
      <xdr:rowOff>76200</xdr:rowOff>
    </xdr:from>
    <xdr:to>
      <xdr:col>17</xdr:col>
      <xdr:colOff>0</xdr:colOff>
      <xdr:row>32</xdr:row>
      <xdr:rowOff>76200</xdr:rowOff>
    </xdr:to>
    <xdr:sp macro="" textlink="">
      <xdr:nvSpPr>
        <xdr:cNvPr id="2079" name="Line 31">
          <a:extLst>
            <a:ext uri="{FF2B5EF4-FFF2-40B4-BE49-F238E27FC236}">
              <a16:creationId xmlns:a16="http://schemas.microsoft.com/office/drawing/2014/main" xmlns="" id="{00000000-0008-0000-0100-00001F080000}"/>
            </a:ext>
          </a:extLst>
        </xdr:cNvPr>
        <xdr:cNvSpPr>
          <a:spLocks noChangeShapeType="1"/>
        </xdr:cNvSpPr>
      </xdr:nvSpPr>
      <xdr:spPr bwMode="auto">
        <a:xfrm>
          <a:off x="3114675" y="6477000"/>
          <a:ext cx="6219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76200</xdr:rowOff>
    </xdr:from>
    <xdr:to>
      <xdr:col>5</xdr:col>
      <xdr:colOff>0</xdr:colOff>
      <xdr:row>32</xdr:row>
      <xdr:rowOff>76200</xdr:rowOff>
    </xdr:to>
    <xdr:sp macro="" textlink="">
      <xdr:nvSpPr>
        <xdr:cNvPr id="2080" name="Line 32">
          <a:extLst>
            <a:ext uri="{FF2B5EF4-FFF2-40B4-BE49-F238E27FC236}">
              <a16:creationId xmlns:a16="http://schemas.microsoft.com/office/drawing/2014/main" xmlns="" id="{00000000-0008-0000-0100-000020080000}"/>
            </a:ext>
          </a:extLst>
        </xdr:cNvPr>
        <xdr:cNvSpPr>
          <a:spLocks noChangeShapeType="1"/>
        </xdr:cNvSpPr>
      </xdr:nvSpPr>
      <xdr:spPr bwMode="auto">
        <a:xfrm>
          <a:off x="1285875" y="64770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25</xdr:row>
      <xdr:rowOff>76200</xdr:rowOff>
    </xdr:from>
    <xdr:to>
      <xdr:col>3</xdr:col>
      <xdr:colOff>0</xdr:colOff>
      <xdr:row>32</xdr:row>
      <xdr:rowOff>76200</xdr:rowOff>
    </xdr:to>
    <xdr:sp macro="" textlink="">
      <xdr:nvSpPr>
        <xdr:cNvPr id="2081" name="Line 33">
          <a:extLst>
            <a:ext uri="{FF2B5EF4-FFF2-40B4-BE49-F238E27FC236}">
              <a16:creationId xmlns:a16="http://schemas.microsoft.com/office/drawing/2014/main" xmlns="" id="{00000000-0008-0000-0100-000021080000}"/>
            </a:ext>
          </a:extLst>
        </xdr:cNvPr>
        <xdr:cNvSpPr>
          <a:spLocks noChangeShapeType="1"/>
        </xdr:cNvSpPr>
      </xdr:nvSpPr>
      <xdr:spPr bwMode="auto">
        <a:xfrm>
          <a:off x="990600" y="5076825"/>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10</xdr:row>
      <xdr:rowOff>0</xdr:rowOff>
    </xdr:from>
    <xdr:to>
      <xdr:col>9</xdr:col>
      <xdr:colOff>152400</xdr:colOff>
      <xdr:row>10</xdr:row>
      <xdr:rowOff>152400</xdr:rowOff>
    </xdr:to>
    <xdr:sp macro="" textlink="">
      <xdr:nvSpPr>
        <xdr:cNvPr id="17" name="Square 16">
          <a:extLst>
            <a:ext uri="{FF2B5EF4-FFF2-40B4-BE49-F238E27FC236}">
              <a16:creationId xmlns:a16="http://schemas.microsoft.com/office/drawing/2014/main" xmlns="" id="{00000000-0008-0000-0100-000011000000}"/>
            </a:ext>
          </a:extLst>
        </xdr:cNvPr>
        <xdr:cNvSpPr/>
      </xdr:nvSpPr>
      <xdr:spPr>
        <a:xfrm>
          <a:off x="5086350" y="20002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10</xdr:row>
      <xdr:rowOff>76200</xdr:rowOff>
    </xdr:from>
    <xdr:to>
      <xdr:col>9</xdr:col>
      <xdr:colOff>0</xdr:colOff>
      <xdr:row>10</xdr:row>
      <xdr:rowOff>76200</xdr:rowOff>
    </xdr:to>
    <xdr:sp macro="" textlink="">
      <xdr:nvSpPr>
        <xdr:cNvPr id="2082" name="Line 34">
          <a:extLst>
            <a:ext uri="{FF2B5EF4-FFF2-40B4-BE49-F238E27FC236}">
              <a16:creationId xmlns:a16="http://schemas.microsoft.com/office/drawing/2014/main" xmlns="" id="{00000000-0008-0000-0100-000022080000}"/>
            </a:ext>
          </a:extLst>
        </xdr:cNvPr>
        <xdr:cNvSpPr>
          <a:spLocks noChangeShapeType="1"/>
        </xdr:cNvSpPr>
      </xdr:nvSpPr>
      <xdr:spPr bwMode="auto">
        <a:xfrm>
          <a:off x="3409950" y="20764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10</xdr:row>
      <xdr:rowOff>76200</xdr:rowOff>
    </xdr:from>
    <xdr:to>
      <xdr:col>7</xdr:col>
      <xdr:colOff>0</xdr:colOff>
      <xdr:row>18</xdr:row>
      <xdr:rowOff>76200</xdr:rowOff>
    </xdr:to>
    <xdr:sp macro="" textlink="">
      <xdr:nvSpPr>
        <xdr:cNvPr id="2083" name="Line 35">
          <a:extLst>
            <a:ext uri="{FF2B5EF4-FFF2-40B4-BE49-F238E27FC236}">
              <a16:creationId xmlns:a16="http://schemas.microsoft.com/office/drawing/2014/main" xmlns="" id="{00000000-0008-0000-0100-000023080000}"/>
            </a:ext>
          </a:extLst>
        </xdr:cNvPr>
        <xdr:cNvSpPr>
          <a:spLocks noChangeShapeType="1"/>
        </xdr:cNvSpPr>
      </xdr:nvSpPr>
      <xdr:spPr bwMode="auto">
        <a:xfrm flipV="1">
          <a:off x="3114675" y="20764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27</xdr:row>
      <xdr:rowOff>0</xdr:rowOff>
    </xdr:from>
    <xdr:to>
      <xdr:col>9</xdr:col>
      <xdr:colOff>152400</xdr:colOff>
      <xdr:row>27</xdr:row>
      <xdr:rowOff>152400</xdr:rowOff>
    </xdr:to>
    <xdr:sp macro="" textlink="">
      <xdr:nvSpPr>
        <xdr:cNvPr id="18" name="Triangle 17">
          <a:extLst>
            <a:ext uri="{FF2B5EF4-FFF2-40B4-BE49-F238E27FC236}">
              <a16:creationId xmlns:a16="http://schemas.microsoft.com/office/drawing/2014/main" xmlns="" id="{00000000-0008-0000-0100-000012000000}"/>
            </a:ext>
          </a:extLst>
        </xdr:cNvPr>
        <xdr:cNvSpPr/>
      </xdr:nvSpPr>
      <xdr:spPr>
        <a:xfrm rot="16200000">
          <a:off x="5086350" y="54006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152400</xdr:colOff>
      <xdr:row>27</xdr:row>
      <xdr:rowOff>76200</xdr:rowOff>
    </xdr:from>
    <xdr:to>
      <xdr:col>17</xdr:col>
      <xdr:colOff>0</xdr:colOff>
      <xdr:row>27</xdr:row>
      <xdr:rowOff>76200</xdr:rowOff>
    </xdr:to>
    <xdr:sp macro="" textlink="">
      <xdr:nvSpPr>
        <xdr:cNvPr id="2084" name="Line 36">
          <a:extLst>
            <a:ext uri="{FF2B5EF4-FFF2-40B4-BE49-F238E27FC236}">
              <a16:creationId xmlns:a16="http://schemas.microsoft.com/office/drawing/2014/main" xmlns="" id="{00000000-0008-0000-0100-000024080000}"/>
            </a:ext>
          </a:extLst>
        </xdr:cNvPr>
        <xdr:cNvSpPr>
          <a:spLocks noChangeShapeType="1"/>
        </xdr:cNvSpPr>
      </xdr:nvSpPr>
      <xdr:spPr bwMode="auto">
        <a:xfrm>
          <a:off x="5238750" y="54768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76200</xdr:rowOff>
    </xdr:from>
    <xdr:to>
      <xdr:col>9</xdr:col>
      <xdr:colOff>0</xdr:colOff>
      <xdr:row>27</xdr:row>
      <xdr:rowOff>76200</xdr:rowOff>
    </xdr:to>
    <xdr:sp macro="" textlink="">
      <xdr:nvSpPr>
        <xdr:cNvPr id="2085" name="Line 37">
          <a:extLst>
            <a:ext uri="{FF2B5EF4-FFF2-40B4-BE49-F238E27FC236}">
              <a16:creationId xmlns:a16="http://schemas.microsoft.com/office/drawing/2014/main" xmlns="" id="{00000000-0008-0000-0100-000025080000}"/>
            </a:ext>
          </a:extLst>
        </xdr:cNvPr>
        <xdr:cNvSpPr>
          <a:spLocks noChangeShapeType="1"/>
        </xdr:cNvSpPr>
      </xdr:nvSpPr>
      <xdr:spPr bwMode="auto">
        <a:xfrm>
          <a:off x="3409950" y="54768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18</xdr:row>
      <xdr:rowOff>76200</xdr:rowOff>
    </xdr:from>
    <xdr:to>
      <xdr:col>7</xdr:col>
      <xdr:colOff>0</xdr:colOff>
      <xdr:row>27</xdr:row>
      <xdr:rowOff>76200</xdr:rowOff>
    </xdr:to>
    <xdr:sp macro="" textlink="">
      <xdr:nvSpPr>
        <xdr:cNvPr id="2086" name="Line 38">
          <a:extLst>
            <a:ext uri="{FF2B5EF4-FFF2-40B4-BE49-F238E27FC236}">
              <a16:creationId xmlns:a16="http://schemas.microsoft.com/office/drawing/2014/main" xmlns="" id="{00000000-0008-0000-0100-000026080000}"/>
            </a:ext>
          </a:extLst>
        </xdr:cNvPr>
        <xdr:cNvSpPr>
          <a:spLocks noChangeShapeType="1"/>
        </xdr:cNvSpPr>
      </xdr:nvSpPr>
      <xdr:spPr bwMode="auto">
        <a:xfrm>
          <a:off x="3114675" y="36766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2</xdr:row>
      <xdr:rowOff>0</xdr:rowOff>
    </xdr:from>
    <xdr:to>
      <xdr:col>13</xdr:col>
      <xdr:colOff>152400</xdr:colOff>
      <xdr:row>2</xdr:row>
      <xdr:rowOff>152400</xdr:rowOff>
    </xdr:to>
    <xdr:sp macro="" textlink="">
      <xdr:nvSpPr>
        <xdr:cNvPr id="19" name="Triangle 18">
          <a:extLst>
            <a:ext uri="{FF2B5EF4-FFF2-40B4-BE49-F238E27FC236}">
              <a16:creationId xmlns:a16="http://schemas.microsoft.com/office/drawing/2014/main" xmlns="" id="{00000000-0008-0000-0100-000013000000}"/>
            </a:ext>
          </a:extLst>
        </xdr:cNvPr>
        <xdr:cNvSpPr/>
      </xdr:nvSpPr>
      <xdr:spPr>
        <a:xfrm rot="16200000">
          <a:off x="7210425" y="4000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152400</xdr:colOff>
      <xdr:row>2</xdr:row>
      <xdr:rowOff>76200</xdr:rowOff>
    </xdr:from>
    <xdr:to>
      <xdr:col>17</xdr:col>
      <xdr:colOff>0</xdr:colOff>
      <xdr:row>2</xdr:row>
      <xdr:rowOff>76200</xdr:rowOff>
    </xdr:to>
    <xdr:sp macro="" textlink="">
      <xdr:nvSpPr>
        <xdr:cNvPr id="2087" name="Line 39">
          <a:extLst>
            <a:ext uri="{FF2B5EF4-FFF2-40B4-BE49-F238E27FC236}">
              <a16:creationId xmlns:a16="http://schemas.microsoft.com/office/drawing/2014/main" xmlns="" id="{00000000-0008-0000-0100-000027080000}"/>
            </a:ext>
          </a:extLst>
        </xdr:cNvPr>
        <xdr:cNvSpPr>
          <a:spLocks noChangeShapeType="1"/>
        </xdr:cNvSpPr>
      </xdr:nvSpPr>
      <xdr:spPr bwMode="auto">
        <a:xfrm>
          <a:off x="7362825" y="476250"/>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xdr:row>
      <xdr:rowOff>76200</xdr:rowOff>
    </xdr:from>
    <xdr:to>
      <xdr:col>13</xdr:col>
      <xdr:colOff>0</xdr:colOff>
      <xdr:row>2</xdr:row>
      <xdr:rowOff>76200</xdr:rowOff>
    </xdr:to>
    <xdr:sp macro="" textlink="">
      <xdr:nvSpPr>
        <xdr:cNvPr id="2088" name="Line 40">
          <a:extLst>
            <a:ext uri="{FF2B5EF4-FFF2-40B4-BE49-F238E27FC236}">
              <a16:creationId xmlns:a16="http://schemas.microsoft.com/office/drawing/2014/main" xmlns="" id="{00000000-0008-0000-0100-000028080000}"/>
            </a:ext>
          </a:extLst>
        </xdr:cNvPr>
        <xdr:cNvSpPr>
          <a:spLocks noChangeShapeType="1"/>
        </xdr:cNvSpPr>
      </xdr:nvSpPr>
      <xdr:spPr bwMode="auto">
        <a:xfrm>
          <a:off x="5534025" y="4762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xdr:row>
      <xdr:rowOff>76200</xdr:rowOff>
    </xdr:from>
    <xdr:to>
      <xdr:col>11</xdr:col>
      <xdr:colOff>0</xdr:colOff>
      <xdr:row>10</xdr:row>
      <xdr:rowOff>76200</xdr:rowOff>
    </xdr:to>
    <xdr:sp macro="" textlink="">
      <xdr:nvSpPr>
        <xdr:cNvPr id="2089" name="Line 41">
          <a:extLst>
            <a:ext uri="{FF2B5EF4-FFF2-40B4-BE49-F238E27FC236}">
              <a16:creationId xmlns:a16="http://schemas.microsoft.com/office/drawing/2014/main" xmlns="" id="{00000000-0008-0000-0100-000029080000}"/>
            </a:ext>
          </a:extLst>
        </xdr:cNvPr>
        <xdr:cNvSpPr>
          <a:spLocks noChangeShapeType="1"/>
        </xdr:cNvSpPr>
      </xdr:nvSpPr>
      <xdr:spPr bwMode="auto">
        <a:xfrm flipV="1">
          <a:off x="5238750" y="4762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9</xdr:row>
      <xdr:rowOff>0</xdr:rowOff>
    </xdr:from>
    <xdr:to>
      <xdr:col>13</xdr:col>
      <xdr:colOff>152400</xdr:colOff>
      <xdr:row>9</xdr:row>
      <xdr:rowOff>152400</xdr:rowOff>
    </xdr:to>
    <xdr:sp macro="" textlink="">
      <xdr:nvSpPr>
        <xdr:cNvPr id="20" name="Circle 19">
          <a:extLst>
            <a:ext uri="{FF2B5EF4-FFF2-40B4-BE49-F238E27FC236}">
              <a16:creationId xmlns:a16="http://schemas.microsoft.com/office/drawing/2014/main" xmlns="" id="{00000000-0008-0000-0100-000014000000}"/>
            </a:ext>
          </a:extLst>
        </xdr:cNvPr>
        <xdr:cNvSpPr/>
      </xdr:nvSpPr>
      <xdr:spPr>
        <a:xfrm>
          <a:off x="7210425" y="180022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9</xdr:row>
      <xdr:rowOff>76200</xdr:rowOff>
    </xdr:from>
    <xdr:to>
      <xdr:col>13</xdr:col>
      <xdr:colOff>0</xdr:colOff>
      <xdr:row>9</xdr:row>
      <xdr:rowOff>76200</xdr:rowOff>
    </xdr:to>
    <xdr:sp macro="" textlink="">
      <xdr:nvSpPr>
        <xdr:cNvPr id="2090" name="Line 42">
          <a:extLst>
            <a:ext uri="{FF2B5EF4-FFF2-40B4-BE49-F238E27FC236}">
              <a16:creationId xmlns:a16="http://schemas.microsoft.com/office/drawing/2014/main" xmlns="" id="{00000000-0008-0000-0100-00002A080000}"/>
            </a:ext>
          </a:extLst>
        </xdr:cNvPr>
        <xdr:cNvSpPr>
          <a:spLocks noChangeShapeType="1"/>
        </xdr:cNvSpPr>
      </xdr:nvSpPr>
      <xdr:spPr bwMode="auto">
        <a:xfrm>
          <a:off x="5534025" y="18764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9</xdr:row>
      <xdr:rowOff>76200</xdr:rowOff>
    </xdr:from>
    <xdr:to>
      <xdr:col>11</xdr:col>
      <xdr:colOff>0</xdr:colOff>
      <xdr:row>10</xdr:row>
      <xdr:rowOff>76200</xdr:rowOff>
    </xdr:to>
    <xdr:sp macro="" textlink="">
      <xdr:nvSpPr>
        <xdr:cNvPr id="2091" name="Line 43">
          <a:extLst>
            <a:ext uri="{FF2B5EF4-FFF2-40B4-BE49-F238E27FC236}">
              <a16:creationId xmlns:a16="http://schemas.microsoft.com/office/drawing/2014/main" xmlns="" id="{00000000-0008-0000-0100-00002B080000}"/>
            </a:ext>
          </a:extLst>
        </xdr:cNvPr>
        <xdr:cNvSpPr>
          <a:spLocks noChangeShapeType="1"/>
        </xdr:cNvSpPr>
      </xdr:nvSpPr>
      <xdr:spPr bwMode="auto">
        <a:xfrm flipV="1">
          <a:off x="5238750" y="1876425"/>
          <a:ext cx="295275" cy="2000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19</xdr:row>
      <xdr:rowOff>0</xdr:rowOff>
    </xdr:from>
    <xdr:to>
      <xdr:col>13</xdr:col>
      <xdr:colOff>152400</xdr:colOff>
      <xdr:row>19</xdr:row>
      <xdr:rowOff>152400</xdr:rowOff>
    </xdr:to>
    <xdr:sp macro="" textlink="">
      <xdr:nvSpPr>
        <xdr:cNvPr id="21" name="Circle 20">
          <a:extLst>
            <a:ext uri="{FF2B5EF4-FFF2-40B4-BE49-F238E27FC236}">
              <a16:creationId xmlns:a16="http://schemas.microsoft.com/office/drawing/2014/main" xmlns="" id="{00000000-0008-0000-0100-000015000000}"/>
            </a:ext>
          </a:extLst>
        </xdr:cNvPr>
        <xdr:cNvSpPr/>
      </xdr:nvSpPr>
      <xdr:spPr>
        <a:xfrm>
          <a:off x="7210425" y="380047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76200</xdr:rowOff>
    </xdr:from>
    <xdr:to>
      <xdr:col>13</xdr:col>
      <xdr:colOff>0</xdr:colOff>
      <xdr:row>19</xdr:row>
      <xdr:rowOff>76200</xdr:rowOff>
    </xdr:to>
    <xdr:sp macro="" textlink="">
      <xdr:nvSpPr>
        <xdr:cNvPr id="2092" name="Line 44">
          <a:extLst>
            <a:ext uri="{FF2B5EF4-FFF2-40B4-BE49-F238E27FC236}">
              <a16:creationId xmlns:a16="http://schemas.microsoft.com/office/drawing/2014/main" xmlns="" id="{00000000-0008-0000-0100-00002C080000}"/>
            </a:ext>
          </a:extLst>
        </xdr:cNvPr>
        <xdr:cNvSpPr>
          <a:spLocks noChangeShapeType="1"/>
        </xdr:cNvSpPr>
      </xdr:nvSpPr>
      <xdr:spPr bwMode="auto">
        <a:xfrm>
          <a:off x="5534025" y="38766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10</xdr:row>
      <xdr:rowOff>76200</xdr:rowOff>
    </xdr:from>
    <xdr:to>
      <xdr:col>11</xdr:col>
      <xdr:colOff>0</xdr:colOff>
      <xdr:row>19</xdr:row>
      <xdr:rowOff>76200</xdr:rowOff>
    </xdr:to>
    <xdr:sp macro="" textlink="">
      <xdr:nvSpPr>
        <xdr:cNvPr id="2093" name="Line 45">
          <a:extLst>
            <a:ext uri="{FF2B5EF4-FFF2-40B4-BE49-F238E27FC236}">
              <a16:creationId xmlns:a16="http://schemas.microsoft.com/office/drawing/2014/main" xmlns="" id="{00000000-0008-0000-0100-00002D080000}"/>
            </a:ext>
          </a:extLst>
        </xdr:cNvPr>
        <xdr:cNvSpPr>
          <a:spLocks noChangeShapeType="1"/>
        </xdr:cNvSpPr>
      </xdr:nvSpPr>
      <xdr:spPr bwMode="auto">
        <a:xfrm>
          <a:off x="5238750" y="20764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7</xdr:row>
      <xdr:rowOff>0</xdr:rowOff>
    </xdr:from>
    <xdr:to>
      <xdr:col>17</xdr:col>
      <xdr:colOff>152400</xdr:colOff>
      <xdr:row>7</xdr:row>
      <xdr:rowOff>152400</xdr:rowOff>
    </xdr:to>
    <xdr:sp macro="" textlink="">
      <xdr:nvSpPr>
        <xdr:cNvPr id="22" name="Triangle 21">
          <a:extLst>
            <a:ext uri="{FF2B5EF4-FFF2-40B4-BE49-F238E27FC236}">
              <a16:creationId xmlns:a16="http://schemas.microsoft.com/office/drawing/2014/main" xmlns="" id="{00000000-0008-0000-0100-000016000000}"/>
            </a:ext>
          </a:extLst>
        </xdr:cNvPr>
        <xdr:cNvSpPr/>
      </xdr:nvSpPr>
      <xdr:spPr>
        <a:xfrm rot="16200000">
          <a:off x="9334500" y="14001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7</xdr:row>
      <xdr:rowOff>76200</xdr:rowOff>
    </xdr:from>
    <xdr:to>
      <xdr:col>17</xdr:col>
      <xdr:colOff>0</xdr:colOff>
      <xdr:row>7</xdr:row>
      <xdr:rowOff>76200</xdr:rowOff>
    </xdr:to>
    <xdr:sp macro="" textlink="">
      <xdr:nvSpPr>
        <xdr:cNvPr id="2094" name="Line 46">
          <a:extLst>
            <a:ext uri="{FF2B5EF4-FFF2-40B4-BE49-F238E27FC236}">
              <a16:creationId xmlns:a16="http://schemas.microsoft.com/office/drawing/2014/main" xmlns="" id="{00000000-0008-0000-0100-00002E080000}"/>
            </a:ext>
          </a:extLst>
        </xdr:cNvPr>
        <xdr:cNvSpPr>
          <a:spLocks noChangeShapeType="1"/>
        </xdr:cNvSpPr>
      </xdr:nvSpPr>
      <xdr:spPr bwMode="auto">
        <a:xfrm>
          <a:off x="7658100" y="14763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7</xdr:row>
      <xdr:rowOff>76200</xdr:rowOff>
    </xdr:from>
    <xdr:to>
      <xdr:col>15</xdr:col>
      <xdr:colOff>0</xdr:colOff>
      <xdr:row>9</xdr:row>
      <xdr:rowOff>76200</xdr:rowOff>
    </xdr:to>
    <xdr:sp macro="" textlink="">
      <xdr:nvSpPr>
        <xdr:cNvPr id="2095" name="Line 47">
          <a:extLst>
            <a:ext uri="{FF2B5EF4-FFF2-40B4-BE49-F238E27FC236}">
              <a16:creationId xmlns:a16="http://schemas.microsoft.com/office/drawing/2014/main" xmlns="" id="{00000000-0008-0000-0100-00002F080000}"/>
            </a:ext>
          </a:extLst>
        </xdr:cNvPr>
        <xdr:cNvSpPr>
          <a:spLocks noChangeShapeType="1"/>
        </xdr:cNvSpPr>
      </xdr:nvSpPr>
      <xdr:spPr bwMode="auto">
        <a:xfrm flipV="1">
          <a:off x="7362825" y="147637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12</xdr:row>
      <xdr:rowOff>0</xdr:rowOff>
    </xdr:from>
    <xdr:to>
      <xdr:col>17</xdr:col>
      <xdr:colOff>152400</xdr:colOff>
      <xdr:row>12</xdr:row>
      <xdr:rowOff>152400</xdr:rowOff>
    </xdr:to>
    <xdr:sp macro="" textlink="">
      <xdr:nvSpPr>
        <xdr:cNvPr id="23" name="Triangle 22">
          <a:extLst>
            <a:ext uri="{FF2B5EF4-FFF2-40B4-BE49-F238E27FC236}">
              <a16:creationId xmlns:a16="http://schemas.microsoft.com/office/drawing/2014/main" xmlns="" id="{00000000-0008-0000-0100-000017000000}"/>
            </a:ext>
          </a:extLst>
        </xdr:cNvPr>
        <xdr:cNvSpPr/>
      </xdr:nvSpPr>
      <xdr:spPr>
        <a:xfrm rot="16200000">
          <a:off x="9334500" y="24003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12</xdr:row>
      <xdr:rowOff>76200</xdr:rowOff>
    </xdr:from>
    <xdr:to>
      <xdr:col>17</xdr:col>
      <xdr:colOff>0</xdr:colOff>
      <xdr:row>12</xdr:row>
      <xdr:rowOff>76200</xdr:rowOff>
    </xdr:to>
    <xdr:sp macro="" textlink="">
      <xdr:nvSpPr>
        <xdr:cNvPr id="2096" name="Line 48">
          <a:extLst>
            <a:ext uri="{FF2B5EF4-FFF2-40B4-BE49-F238E27FC236}">
              <a16:creationId xmlns:a16="http://schemas.microsoft.com/office/drawing/2014/main" xmlns="" id="{00000000-0008-0000-0100-000030080000}"/>
            </a:ext>
          </a:extLst>
        </xdr:cNvPr>
        <xdr:cNvSpPr>
          <a:spLocks noChangeShapeType="1"/>
        </xdr:cNvSpPr>
      </xdr:nvSpPr>
      <xdr:spPr bwMode="auto">
        <a:xfrm>
          <a:off x="7658100"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9</xdr:row>
      <xdr:rowOff>76200</xdr:rowOff>
    </xdr:from>
    <xdr:to>
      <xdr:col>15</xdr:col>
      <xdr:colOff>0</xdr:colOff>
      <xdr:row>12</xdr:row>
      <xdr:rowOff>76200</xdr:rowOff>
    </xdr:to>
    <xdr:sp macro="" textlink="">
      <xdr:nvSpPr>
        <xdr:cNvPr id="2097" name="Line 49">
          <a:extLst>
            <a:ext uri="{FF2B5EF4-FFF2-40B4-BE49-F238E27FC236}">
              <a16:creationId xmlns:a16="http://schemas.microsoft.com/office/drawing/2014/main" xmlns="" id="{00000000-0008-0000-0100-000031080000}"/>
            </a:ext>
          </a:extLst>
        </xdr:cNvPr>
        <xdr:cNvSpPr>
          <a:spLocks noChangeShapeType="1"/>
        </xdr:cNvSpPr>
      </xdr:nvSpPr>
      <xdr:spPr bwMode="auto">
        <a:xfrm>
          <a:off x="7362825" y="187642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17</xdr:row>
      <xdr:rowOff>0</xdr:rowOff>
    </xdr:from>
    <xdr:to>
      <xdr:col>17</xdr:col>
      <xdr:colOff>152400</xdr:colOff>
      <xdr:row>17</xdr:row>
      <xdr:rowOff>152400</xdr:rowOff>
    </xdr:to>
    <xdr:sp macro="" textlink="">
      <xdr:nvSpPr>
        <xdr:cNvPr id="24" name="Triangle 23">
          <a:extLst>
            <a:ext uri="{FF2B5EF4-FFF2-40B4-BE49-F238E27FC236}">
              <a16:creationId xmlns:a16="http://schemas.microsoft.com/office/drawing/2014/main" xmlns="" id="{00000000-0008-0000-0100-000018000000}"/>
            </a:ext>
          </a:extLst>
        </xdr:cNvPr>
        <xdr:cNvSpPr/>
      </xdr:nvSpPr>
      <xdr:spPr>
        <a:xfrm rot="16200000">
          <a:off x="9334500" y="340042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17</xdr:row>
      <xdr:rowOff>76200</xdr:rowOff>
    </xdr:from>
    <xdr:to>
      <xdr:col>17</xdr:col>
      <xdr:colOff>0</xdr:colOff>
      <xdr:row>17</xdr:row>
      <xdr:rowOff>76200</xdr:rowOff>
    </xdr:to>
    <xdr:sp macro="" textlink="">
      <xdr:nvSpPr>
        <xdr:cNvPr id="2098" name="Line 50">
          <a:extLst>
            <a:ext uri="{FF2B5EF4-FFF2-40B4-BE49-F238E27FC236}">
              <a16:creationId xmlns:a16="http://schemas.microsoft.com/office/drawing/2014/main" xmlns="" id="{00000000-0008-0000-0100-000032080000}"/>
            </a:ext>
          </a:extLst>
        </xdr:cNvPr>
        <xdr:cNvSpPr>
          <a:spLocks noChangeShapeType="1"/>
        </xdr:cNvSpPr>
      </xdr:nvSpPr>
      <xdr:spPr bwMode="auto">
        <a:xfrm>
          <a:off x="7658100" y="34766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17</xdr:row>
      <xdr:rowOff>76200</xdr:rowOff>
    </xdr:from>
    <xdr:to>
      <xdr:col>15</xdr:col>
      <xdr:colOff>0</xdr:colOff>
      <xdr:row>19</xdr:row>
      <xdr:rowOff>76200</xdr:rowOff>
    </xdr:to>
    <xdr:sp macro="" textlink="">
      <xdr:nvSpPr>
        <xdr:cNvPr id="2099" name="Line 51">
          <a:extLst>
            <a:ext uri="{FF2B5EF4-FFF2-40B4-BE49-F238E27FC236}">
              <a16:creationId xmlns:a16="http://schemas.microsoft.com/office/drawing/2014/main" xmlns="" id="{00000000-0008-0000-0100-000033080000}"/>
            </a:ext>
          </a:extLst>
        </xdr:cNvPr>
        <xdr:cNvSpPr>
          <a:spLocks noChangeShapeType="1"/>
        </xdr:cNvSpPr>
      </xdr:nvSpPr>
      <xdr:spPr bwMode="auto">
        <a:xfrm flipV="1">
          <a:off x="7362825" y="347662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22</xdr:row>
      <xdr:rowOff>0</xdr:rowOff>
    </xdr:from>
    <xdr:to>
      <xdr:col>17</xdr:col>
      <xdr:colOff>152400</xdr:colOff>
      <xdr:row>22</xdr:row>
      <xdr:rowOff>152400</xdr:rowOff>
    </xdr:to>
    <xdr:sp macro="" textlink="">
      <xdr:nvSpPr>
        <xdr:cNvPr id="25" name="Triangle 24">
          <a:extLst>
            <a:ext uri="{FF2B5EF4-FFF2-40B4-BE49-F238E27FC236}">
              <a16:creationId xmlns:a16="http://schemas.microsoft.com/office/drawing/2014/main" xmlns="" id="{00000000-0008-0000-0100-000019000000}"/>
            </a:ext>
          </a:extLst>
        </xdr:cNvPr>
        <xdr:cNvSpPr/>
      </xdr:nvSpPr>
      <xdr:spPr>
        <a:xfrm rot="16200000">
          <a:off x="9334500" y="44005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76200</xdr:rowOff>
    </xdr:from>
    <xdr:to>
      <xdr:col>17</xdr:col>
      <xdr:colOff>0</xdr:colOff>
      <xdr:row>22</xdr:row>
      <xdr:rowOff>76200</xdr:rowOff>
    </xdr:to>
    <xdr:sp macro="" textlink="">
      <xdr:nvSpPr>
        <xdr:cNvPr id="2100" name="Line 52">
          <a:extLst>
            <a:ext uri="{FF2B5EF4-FFF2-40B4-BE49-F238E27FC236}">
              <a16:creationId xmlns:a16="http://schemas.microsoft.com/office/drawing/2014/main" xmlns="" id="{00000000-0008-0000-0100-000034080000}"/>
            </a:ext>
          </a:extLst>
        </xdr:cNvPr>
        <xdr:cNvSpPr>
          <a:spLocks noChangeShapeType="1"/>
        </xdr:cNvSpPr>
      </xdr:nvSpPr>
      <xdr:spPr bwMode="auto">
        <a:xfrm>
          <a:off x="7658100"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19</xdr:row>
      <xdr:rowOff>76200</xdr:rowOff>
    </xdr:from>
    <xdr:to>
      <xdr:col>15</xdr:col>
      <xdr:colOff>0</xdr:colOff>
      <xdr:row>22</xdr:row>
      <xdr:rowOff>76200</xdr:rowOff>
    </xdr:to>
    <xdr:sp macro="" textlink="">
      <xdr:nvSpPr>
        <xdr:cNvPr id="2101" name="Line 53">
          <a:extLst>
            <a:ext uri="{FF2B5EF4-FFF2-40B4-BE49-F238E27FC236}">
              <a16:creationId xmlns:a16="http://schemas.microsoft.com/office/drawing/2014/main" xmlns="" id="{00000000-0008-0000-0100-000035080000}"/>
            </a:ext>
          </a:extLst>
        </xdr:cNvPr>
        <xdr:cNvSpPr>
          <a:spLocks noChangeShapeType="1"/>
        </xdr:cNvSpPr>
      </xdr:nvSpPr>
      <xdr:spPr bwMode="auto">
        <a:xfrm>
          <a:off x="7362825" y="387667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152400</xdr:colOff>
      <xdr:row>25</xdr:row>
      <xdr:rowOff>152400</xdr:rowOff>
    </xdr:to>
    <xdr:sp macro="" textlink="">
      <xdr:nvSpPr>
        <xdr:cNvPr id="26" name="Square 25">
          <a:extLst>
            <a:ext uri="{FF2B5EF4-FFF2-40B4-BE49-F238E27FC236}">
              <a16:creationId xmlns:a16="http://schemas.microsoft.com/office/drawing/2014/main" xmlns="" id="{00000000-0008-0000-0100-00001A000000}"/>
            </a:ext>
          </a:extLst>
        </xdr:cNvPr>
        <xdr:cNvSpPr/>
      </xdr:nvSpPr>
      <xdr:spPr>
        <a:xfrm>
          <a:off x="838200" y="5000625"/>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76200</xdr:rowOff>
    </xdr:from>
    <xdr:to>
      <xdr:col>1</xdr:col>
      <xdr:colOff>0</xdr:colOff>
      <xdr:row>25</xdr:row>
      <xdr:rowOff>76200</xdr:rowOff>
    </xdr:to>
    <xdr:sp macro="" textlink="">
      <xdr:nvSpPr>
        <xdr:cNvPr id="2102" name="Line 54">
          <a:extLst>
            <a:ext uri="{FF2B5EF4-FFF2-40B4-BE49-F238E27FC236}">
              <a16:creationId xmlns:a16="http://schemas.microsoft.com/office/drawing/2014/main" xmlns="" id="{00000000-0008-0000-0100-000036080000}"/>
            </a:ext>
          </a:extLst>
        </xdr:cNvPr>
        <xdr:cNvSpPr>
          <a:spLocks noChangeShapeType="1"/>
        </xdr:cNvSpPr>
      </xdr:nvSpPr>
      <xdr:spPr bwMode="auto">
        <a:xfrm>
          <a:off x="0" y="5076825"/>
          <a:ext cx="8382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152400</xdr:colOff>
      <xdr:row>18</xdr:row>
      <xdr:rowOff>152400</xdr:rowOff>
    </xdr:to>
    <xdr:sp macro="" textlink="">
      <xdr:nvSpPr>
        <xdr:cNvPr id="31" name="Circle 30">
          <a:extLst>
            <a:ext uri="{FF2B5EF4-FFF2-40B4-BE49-F238E27FC236}">
              <a16:creationId xmlns:a16="http://schemas.microsoft.com/office/drawing/2014/main" xmlns="" id="{00000000-0008-0000-0200-00001F000000}"/>
            </a:ext>
          </a:extLst>
        </xdr:cNvPr>
        <xdr:cNvSpPr/>
      </xdr:nvSpPr>
      <xdr:spPr>
        <a:xfrm>
          <a:off x="2962275" y="3600450"/>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18</xdr:row>
      <xdr:rowOff>76200</xdr:rowOff>
    </xdr:from>
    <xdr:to>
      <xdr:col>5</xdr:col>
      <xdr:colOff>0</xdr:colOff>
      <xdr:row>18</xdr:row>
      <xdr:rowOff>76200</xdr:rowOff>
    </xdr:to>
    <xdr:sp macro="" textlink="">
      <xdr:nvSpPr>
        <xdr:cNvPr id="3107" name="Line 35">
          <a:extLst>
            <a:ext uri="{FF2B5EF4-FFF2-40B4-BE49-F238E27FC236}">
              <a16:creationId xmlns:a16="http://schemas.microsoft.com/office/drawing/2014/main" xmlns="" id="{00000000-0008-0000-0200-0000230C0000}"/>
            </a:ext>
          </a:extLst>
        </xdr:cNvPr>
        <xdr:cNvSpPr>
          <a:spLocks noChangeShapeType="1"/>
        </xdr:cNvSpPr>
      </xdr:nvSpPr>
      <xdr:spPr bwMode="auto">
        <a:xfrm>
          <a:off x="1285875" y="36766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18</xdr:row>
      <xdr:rowOff>76200</xdr:rowOff>
    </xdr:from>
    <xdr:to>
      <xdr:col>3</xdr:col>
      <xdr:colOff>0</xdr:colOff>
      <xdr:row>25</xdr:row>
      <xdr:rowOff>76200</xdr:rowOff>
    </xdr:to>
    <xdr:sp macro="" textlink="">
      <xdr:nvSpPr>
        <xdr:cNvPr id="3108" name="Line 36">
          <a:extLst>
            <a:ext uri="{FF2B5EF4-FFF2-40B4-BE49-F238E27FC236}">
              <a16:creationId xmlns:a16="http://schemas.microsoft.com/office/drawing/2014/main" xmlns="" id="{00000000-0008-0000-0200-0000240C0000}"/>
            </a:ext>
          </a:extLst>
        </xdr:cNvPr>
        <xdr:cNvSpPr>
          <a:spLocks noChangeShapeType="1"/>
        </xdr:cNvSpPr>
      </xdr:nvSpPr>
      <xdr:spPr bwMode="auto">
        <a:xfrm flipV="1">
          <a:off x="990600" y="3676650"/>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32" name="Triangle 31">
          <a:extLst>
            <a:ext uri="{FF2B5EF4-FFF2-40B4-BE49-F238E27FC236}">
              <a16:creationId xmlns:a16="http://schemas.microsoft.com/office/drawing/2014/main" xmlns="" id="{00000000-0008-0000-0200-000020000000}"/>
            </a:ext>
          </a:extLst>
        </xdr:cNvPr>
        <xdr:cNvSpPr/>
      </xdr:nvSpPr>
      <xdr:spPr>
        <a:xfrm rot="16200000">
          <a:off x="2962275" y="64008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152400</xdr:colOff>
      <xdr:row>32</xdr:row>
      <xdr:rowOff>76200</xdr:rowOff>
    </xdr:from>
    <xdr:to>
      <xdr:col>21</xdr:col>
      <xdr:colOff>0</xdr:colOff>
      <xdr:row>32</xdr:row>
      <xdr:rowOff>76200</xdr:rowOff>
    </xdr:to>
    <xdr:sp macro="" textlink="">
      <xdr:nvSpPr>
        <xdr:cNvPr id="3109" name="Line 37">
          <a:extLst>
            <a:ext uri="{FF2B5EF4-FFF2-40B4-BE49-F238E27FC236}">
              <a16:creationId xmlns:a16="http://schemas.microsoft.com/office/drawing/2014/main" xmlns="" id="{00000000-0008-0000-0200-0000250C0000}"/>
            </a:ext>
          </a:extLst>
        </xdr:cNvPr>
        <xdr:cNvSpPr>
          <a:spLocks noChangeShapeType="1"/>
        </xdr:cNvSpPr>
      </xdr:nvSpPr>
      <xdr:spPr bwMode="auto">
        <a:xfrm>
          <a:off x="3114675" y="6477000"/>
          <a:ext cx="83439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76200</xdr:rowOff>
    </xdr:from>
    <xdr:to>
      <xdr:col>5</xdr:col>
      <xdr:colOff>0</xdr:colOff>
      <xdr:row>32</xdr:row>
      <xdr:rowOff>76200</xdr:rowOff>
    </xdr:to>
    <xdr:sp macro="" textlink="">
      <xdr:nvSpPr>
        <xdr:cNvPr id="3110" name="Line 38">
          <a:extLst>
            <a:ext uri="{FF2B5EF4-FFF2-40B4-BE49-F238E27FC236}">
              <a16:creationId xmlns:a16="http://schemas.microsoft.com/office/drawing/2014/main" xmlns="" id="{00000000-0008-0000-0200-0000260C0000}"/>
            </a:ext>
          </a:extLst>
        </xdr:cNvPr>
        <xdr:cNvSpPr>
          <a:spLocks noChangeShapeType="1"/>
        </xdr:cNvSpPr>
      </xdr:nvSpPr>
      <xdr:spPr bwMode="auto">
        <a:xfrm>
          <a:off x="1285875" y="64770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25</xdr:row>
      <xdr:rowOff>76200</xdr:rowOff>
    </xdr:from>
    <xdr:to>
      <xdr:col>3</xdr:col>
      <xdr:colOff>0</xdr:colOff>
      <xdr:row>32</xdr:row>
      <xdr:rowOff>76200</xdr:rowOff>
    </xdr:to>
    <xdr:sp macro="" textlink="">
      <xdr:nvSpPr>
        <xdr:cNvPr id="3111" name="Line 39">
          <a:extLst>
            <a:ext uri="{FF2B5EF4-FFF2-40B4-BE49-F238E27FC236}">
              <a16:creationId xmlns:a16="http://schemas.microsoft.com/office/drawing/2014/main" xmlns="" id="{00000000-0008-0000-0200-0000270C0000}"/>
            </a:ext>
          </a:extLst>
        </xdr:cNvPr>
        <xdr:cNvSpPr>
          <a:spLocks noChangeShapeType="1"/>
        </xdr:cNvSpPr>
      </xdr:nvSpPr>
      <xdr:spPr bwMode="auto">
        <a:xfrm>
          <a:off x="990600" y="5076825"/>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10</xdr:row>
      <xdr:rowOff>0</xdr:rowOff>
    </xdr:from>
    <xdr:to>
      <xdr:col>9</xdr:col>
      <xdr:colOff>152400</xdr:colOff>
      <xdr:row>10</xdr:row>
      <xdr:rowOff>152400</xdr:rowOff>
    </xdr:to>
    <xdr:sp macro="" textlink="">
      <xdr:nvSpPr>
        <xdr:cNvPr id="33" name="Square 32">
          <a:extLst>
            <a:ext uri="{FF2B5EF4-FFF2-40B4-BE49-F238E27FC236}">
              <a16:creationId xmlns:a16="http://schemas.microsoft.com/office/drawing/2014/main" xmlns="" id="{00000000-0008-0000-0200-000021000000}"/>
            </a:ext>
          </a:extLst>
        </xdr:cNvPr>
        <xdr:cNvSpPr/>
      </xdr:nvSpPr>
      <xdr:spPr>
        <a:xfrm>
          <a:off x="5086350" y="20002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10</xdr:row>
      <xdr:rowOff>76200</xdr:rowOff>
    </xdr:from>
    <xdr:to>
      <xdr:col>9</xdr:col>
      <xdr:colOff>0</xdr:colOff>
      <xdr:row>10</xdr:row>
      <xdr:rowOff>76200</xdr:rowOff>
    </xdr:to>
    <xdr:sp macro="" textlink="">
      <xdr:nvSpPr>
        <xdr:cNvPr id="3112" name="Line 40">
          <a:extLst>
            <a:ext uri="{FF2B5EF4-FFF2-40B4-BE49-F238E27FC236}">
              <a16:creationId xmlns:a16="http://schemas.microsoft.com/office/drawing/2014/main" xmlns="" id="{00000000-0008-0000-0200-0000280C0000}"/>
            </a:ext>
          </a:extLst>
        </xdr:cNvPr>
        <xdr:cNvSpPr>
          <a:spLocks noChangeShapeType="1"/>
        </xdr:cNvSpPr>
      </xdr:nvSpPr>
      <xdr:spPr bwMode="auto">
        <a:xfrm>
          <a:off x="3409950" y="20764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10</xdr:row>
      <xdr:rowOff>76200</xdr:rowOff>
    </xdr:from>
    <xdr:to>
      <xdr:col>7</xdr:col>
      <xdr:colOff>0</xdr:colOff>
      <xdr:row>18</xdr:row>
      <xdr:rowOff>76200</xdr:rowOff>
    </xdr:to>
    <xdr:sp macro="" textlink="">
      <xdr:nvSpPr>
        <xdr:cNvPr id="3113" name="Line 41">
          <a:extLst>
            <a:ext uri="{FF2B5EF4-FFF2-40B4-BE49-F238E27FC236}">
              <a16:creationId xmlns:a16="http://schemas.microsoft.com/office/drawing/2014/main" xmlns="" id="{00000000-0008-0000-0200-0000290C0000}"/>
            </a:ext>
          </a:extLst>
        </xdr:cNvPr>
        <xdr:cNvSpPr>
          <a:spLocks noChangeShapeType="1"/>
        </xdr:cNvSpPr>
      </xdr:nvSpPr>
      <xdr:spPr bwMode="auto">
        <a:xfrm flipV="1">
          <a:off x="3114675" y="20764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27</xdr:row>
      <xdr:rowOff>0</xdr:rowOff>
    </xdr:from>
    <xdr:to>
      <xdr:col>9</xdr:col>
      <xdr:colOff>152400</xdr:colOff>
      <xdr:row>27</xdr:row>
      <xdr:rowOff>152400</xdr:rowOff>
    </xdr:to>
    <xdr:sp macro="" textlink="">
      <xdr:nvSpPr>
        <xdr:cNvPr id="34" name="Triangle 33">
          <a:extLst>
            <a:ext uri="{FF2B5EF4-FFF2-40B4-BE49-F238E27FC236}">
              <a16:creationId xmlns:a16="http://schemas.microsoft.com/office/drawing/2014/main" xmlns="" id="{00000000-0008-0000-0200-000022000000}"/>
            </a:ext>
          </a:extLst>
        </xdr:cNvPr>
        <xdr:cNvSpPr/>
      </xdr:nvSpPr>
      <xdr:spPr>
        <a:xfrm rot="16200000">
          <a:off x="5086350" y="54006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152400</xdr:colOff>
      <xdr:row>27</xdr:row>
      <xdr:rowOff>76200</xdr:rowOff>
    </xdr:from>
    <xdr:to>
      <xdr:col>21</xdr:col>
      <xdr:colOff>0</xdr:colOff>
      <xdr:row>27</xdr:row>
      <xdr:rowOff>76200</xdr:rowOff>
    </xdr:to>
    <xdr:sp macro="" textlink="">
      <xdr:nvSpPr>
        <xdr:cNvPr id="3114" name="Line 42">
          <a:extLst>
            <a:ext uri="{FF2B5EF4-FFF2-40B4-BE49-F238E27FC236}">
              <a16:creationId xmlns:a16="http://schemas.microsoft.com/office/drawing/2014/main" xmlns="" id="{00000000-0008-0000-0200-00002A0C0000}"/>
            </a:ext>
          </a:extLst>
        </xdr:cNvPr>
        <xdr:cNvSpPr>
          <a:spLocks noChangeShapeType="1"/>
        </xdr:cNvSpPr>
      </xdr:nvSpPr>
      <xdr:spPr bwMode="auto">
        <a:xfrm>
          <a:off x="5238750" y="5476875"/>
          <a:ext cx="6219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76200</xdr:rowOff>
    </xdr:from>
    <xdr:to>
      <xdr:col>9</xdr:col>
      <xdr:colOff>0</xdr:colOff>
      <xdr:row>27</xdr:row>
      <xdr:rowOff>76200</xdr:rowOff>
    </xdr:to>
    <xdr:sp macro="" textlink="">
      <xdr:nvSpPr>
        <xdr:cNvPr id="3115" name="Line 43">
          <a:extLst>
            <a:ext uri="{FF2B5EF4-FFF2-40B4-BE49-F238E27FC236}">
              <a16:creationId xmlns:a16="http://schemas.microsoft.com/office/drawing/2014/main" xmlns="" id="{00000000-0008-0000-0200-00002B0C0000}"/>
            </a:ext>
          </a:extLst>
        </xdr:cNvPr>
        <xdr:cNvSpPr>
          <a:spLocks noChangeShapeType="1"/>
        </xdr:cNvSpPr>
      </xdr:nvSpPr>
      <xdr:spPr bwMode="auto">
        <a:xfrm>
          <a:off x="3409950" y="54768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18</xdr:row>
      <xdr:rowOff>76200</xdr:rowOff>
    </xdr:from>
    <xdr:to>
      <xdr:col>7</xdr:col>
      <xdr:colOff>0</xdr:colOff>
      <xdr:row>27</xdr:row>
      <xdr:rowOff>76200</xdr:rowOff>
    </xdr:to>
    <xdr:sp macro="" textlink="">
      <xdr:nvSpPr>
        <xdr:cNvPr id="3116" name="Line 44">
          <a:extLst>
            <a:ext uri="{FF2B5EF4-FFF2-40B4-BE49-F238E27FC236}">
              <a16:creationId xmlns:a16="http://schemas.microsoft.com/office/drawing/2014/main" xmlns="" id="{00000000-0008-0000-0200-00002C0C0000}"/>
            </a:ext>
          </a:extLst>
        </xdr:cNvPr>
        <xdr:cNvSpPr>
          <a:spLocks noChangeShapeType="1"/>
        </xdr:cNvSpPr>
      </xdr:nvSpPr>
      <xdr:spPr bwMode="auto">
        <a:xfrm>
          <a:off x="3114675" y="36766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2</xdr:row>
      <xdr:rowOff>0</xdr:rowOff>
    </xdr:from>
    <xdr:to>
      <xdr:col>13</xdr:col>
      <xdr:colOff>152400</xdr:colOff>
      <xdr:row>2</xdr:row>
      <xdr:rowOff>152400</xdr:rowOff>
    </xdr:to>
    <xdr:sp macro="" textlink="">
      <xdr:nvSpPr>
        <xdr:cNvPr id="35" name="Triangle 34">
          <a:extLst>
            <a:ext uri="{FF2B5EF4-FFF2-40B4-BE49-F238E27FC236}">
              <a16:creationId xmlns:a16="http://schemas.microsoft.com/office/drawing/2014/main" xmlns="" id="{00000000-0008-0000-0200-000023000000}"/>
            </a:ext>
          </a:extLst>
        </xdr:cNvPr>
        <xdr:cNvSpPr/>
      </xdr:nvSpPr>
      <xdr:spPr>
        <a:xfrm rot="16200000">
          <a:off x="7210425" y="4000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152400</xdr:colOff>
      <xdr:row>2</xdr:row>
      <xdr:rowOff>76200</xdr:rowOff>
    </xdr:from>
    <xdr:to>
      <xdr:col>21</xdr:col>
      <xdr:colOff>0</xdr:colOff>
      <xdr:row>2</xdr:row>
      <xdr:rowOff>76200</xdr:rowOff>
    </xdr:to>
    <xdr:sp macro="" textlink="">
      <xdr:nvSpPr>
        <xdr:cNvPr id="3117" name="Line 45">
          <a:extLst>
            <a:ext uri="{FF2B5EF4-FFF2-40B4-BE49-F238E27FC236}">
              <a16:creationId xmlns:a16="http://schemas.microsoft.com/office/drawing/2014/main" xmlns="" id="{00000000-0008-0000-0200-00002D0C0000}"/>
            </a:ext>
          </a:extLst>
        </xdr:cNvPr>
        <xdr:cNvSpPr>
          <a:spLocks noChangeShapeType="1"/>
        </xdr:cNvSpPr>
      </xdr:nvSpPr>
      <xdr:spPr bwMode="auto">
        <a:xfrm>
          <a:off x="7362825" y="476250"/>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xdr:row>
      <xdr:rowOff>76200</xdr:rowOff>
    </xdr:from>
    <xdr:to>
      <xdr:col>13</xdr:col>
      <xdr:colOff>0</xdr:colOff>
      <xdr:row>2</xdr:row>
      <xdr:rowOff>76200</xdr:rowOff>
    </xdr:to>
    <xdr:sp macro="" textlink="">
      <xdr:nvSpPr>
        <xdr:cNvPr id="3118" name="Line 46">
          <a:extLst>
            <a:ext uri="{FF2B5EF4-FFF2-40B4-BE49-F238E27FC236}">
              <a16:creationId xmlns:a16="http://schemas.microsoft.com/office/drawing/2014/main" xmlns="" id="{00000000-0008-0000-0200-00002E0C0000}"/>
            </a:ext>
          </a:extLst>
        </xdr:cNvPr>
        <xdr:cNvSpPr>
          <a:spLocks noChangeShapeType="1"/>
        </xdr:cNvSpPr>
      </xdr:nvSpPr>
      <xdr:spPr bwMode="auto">
        <a:xfrm>
          <a:off x="5534025" y="4762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xdr:row>
      <xdr:rowOff>76200</xdr:rowOff>
    </xdr:from>
    <xdr:to>
      <xdr:col>11</xdr:col>
      <xdr:colOff>0</xdr:colOff>
      <xdr:row>10</xdr:row>
      <xdr:rowOff>76200</xdr:rowOff>
    </xdr:to>
    <xdr:sp macro="" textlink="">
      <xdr:nvSpPr>
        <xdr:cNvPr id="3119" name="Line 47">
          <a:extLst>
            <a:ext uri="{FF2B5EF4-FFF2-40B4-BE49-F238E27FC236}">
              <a16:creationId xmlns:a16="http://schemas.microsoft.com/office/drawing/2014/main" xmlns="" id="{00000000-0008-0000-0200-00002F0C0000}"/>
            </a:ext>
          </a:extLst>
        </xdr:cNvPr>
        <xdr:cNvSpPr>
          <a:spLocks noChangeShapeType="1"/>
        </xdr:cNvSpPr>
      </xdr:nvSpPr>
      <xdr:spPr bwMode="auto">
        <a:xfrm flipV="1">
          <a:off x="5238750" y="4762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9</xdr:row>
      <xdr:rowOff>0</xdr:rowOff>
    </xdr:from>
    <xdr:to>
      <xdr:col>13</xdr:col>
      <xdr:colOff>152400</xdr:colOff>
      <xdr:row>9</xdr:row>
      <xdr:rowOff>152400</xdr:rowOff>
    </xdr:to>
    <xdr:sp macro="" textlink="">
      <xdr:nvSpPr>
        <xdr:cNvPr id="36" name="Circle 35">
          <a:extLst>
            <a:ext uri="{FF2B5EF4-FFF2-40B4-BE49-F238E27FC236}">
              <a16:creationId xmlns:a16="http://schemas.microsoft.com/office/drawing/2014/main" xmlns="" id="{00000000-0008-0000-0200-000024000000}"/>
            </a:ext>
          </a:extLst>
        </xdr:cNvPr>
        <xdr:cNvSpPr/>
      </xdr:nvSpPr>
      <xdr:spPr>
        <a:xfrm>
          <a:off x="7210425" y="180022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9</xdr:row>
      <xdr:rowOff>76200</xdr:rowOff>
    </xdr:from>
    <xdr:to>
      <xdr:col>13</xdr:col>
      <xdr:colOff>0</xdr:colOff>
      <xdr:row>9</xdr:row>
      <xdr:rowOff>76200</xdr:rowOff>
    </xdr:to>
    <xdr:sp macro="" textlink="">
      <xdr:nvSpPr>
        <xdr:cNvPr id="3120" name="Line 48">
          <a:extLst>
            <a:ext uri="{FF2B5EF4-FFF2-40B4-BE49-F238E27FC236}">
              <a16:creationId xmlns:a16="http://schemas.microsoft.com/office/drawing/2014/main" xmlns="" id="{00000000-0008-0000-0200-0000300C0000}"/>
            </a:ext>
          </a:extLst>
        </xdr:cNvPr>
        <xdr:cNvSpPr>
          <a:spLocks noChangeShapeType="1"/>
        </xdr:cNvSpPr>
      </xdr:nvSpPr>
      <xdr:spPr bwMode="auto">
        <a:xfrm>
          <a:off x="5534025" y="18764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9</xdr:row>
      <xdr:rowOff>76200</xdr:rowOff>
    </xdr:from>
    <xdr:to>
      <xdr:col>11</xdr:col>
      <xdr:colOff>0</xdr:colOff>
      <xdr:row>10</xdr:row>
      <xdr:rowOff>76200</xdr:rowOff>
    </xdr:to>
    <xdr:sp macro="" textlink="">
      <xdr:nvSpPr>
        <xdr:cNvPr id="3121" name="Line 49">
          <a:extLst>
            <a:ext uri="{FF2B5EF4-FFF2-40B4-BE49-F238E27FC236}">
              <a16:creationId xmlns:a16="http://schemas.microsoft.com/office/drawing/2014/main" xmlns="" id="{00000000-0008-0000-0200-0000310C0000}"/>
            </a:ext>
          </a:extLst>
        </xdr:cNvPr>
        <xdr:cNvSpPr>
          <a:spLocks noChangeShapeType="1"/>
        </xdr:cNvSpPr>
      </xdr:nvSpPr>
      <xdr:spPr bwMode="auto">
        <a:xfrm flipV="1">
          <a:off x="5238750" y="1876425"/>
          <a:ext cx="295275" cy="2000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19</xdr:row>
      <xdr:rowOff>0</xdr:rowOff>
    </xdr:from>
    <xdr:to>
      <xdr:col>13</xdr:col>
      <xdr:colOff>152400</xdr:colOff>
      <xdr:row>19</xdr:row>
      <xdr:rowOff>152400</xdr:rowOff>
    </xdr:to>
    <xdr:sp macro="" textlink="">
      <xdr:nvSpPr>
        <xdr:cNvPr id="37" name="Circle 36">
          <a:extLst>
            <a:ext uri="{FF2B5EF4-FFF2-40B4-BE49-F238E27FC236}">
              <a16:creationId xmlns:a16="http://schemas.microsoft.com/office/drawing/2014/main" xmlns="" id="{00000000-0008-0000-0200-000025000000}"/>
            </a:ext>
          </a:extLst>
        </xdr:cNvPr>
        <xdr:cNvSpPr/>
      </xdr:nvSpPr>
      <xdr:spPr>
        <a:xfrm>
          <a:off x="7210425" y="380047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76200</xdr:rowOff>
    </xdr:from>
    <xdr:to>
      <xdr:col>13</xdr:col>
      <xdr:colOff>0</xdr:colOff>
      <xdr:row>19</xdr:row>
      <xdr:rowOff>76200</xdr:rowOff>
    </xdr:to>
    <xdr:sp macro="" textlink="">
      <xdr:nvSpPr>
        <xdr:cNvPr id="3122" name="Line 50">
          <a:extLst>
            <a:ext uri="{FF2B5EF4-FFF2-40B4-BE49-F238E27FC236}">
              <a16:creationId xmlns:a16="http://schemas.microsoft.com/office/drawing/2014/main" xmlns="" id="{00000000-0008-0000-0200-0000320C0000}"/>
            </a:ext>
          </a:extLst>
        </xdr:cNvPr>
        <xdr:cNvSpPr>
          <a:spLocks noChangeShapeType="1"/>
        </xdr:cNvSpPr>
      </xdr:nvSpPr>
      <xdr:spPr bwMode="auto">
        <a:xfrm>
          <a:off x="5534025" y="38766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10</xdr:row>
      <xdr:rowOff>76200</xdr:rowOff>
    </xdr:from>
    <xdr:to>
      <xdr:col>11</xdr:col>
      <xdr:colOff>0</xdr:colOff>
      <xdr:row>19</xdr:row>
      <xdr:rowOff>76200</xdr:rowOff>
    </xdr:to>
    <xdr:sp macro="" textlink="">
      <xdr:nvSpPr>
        <xdr:cNvPr id="3123" name="Line 51">
          <a:extLst>
            <a:ext uri="{FF2B5EF4-FFF2-40B4-BE49-F238E27FC236}">
              <a16:creationId xmlns:a16="http://schemas.microsoft.com/office/drawing/2014/main" xmlns="" id="{00000000-0008-0000-0200-0000330C0000}"/>
            </a:ext>
          </a:extLst>
        </xdr:cNvPr>
        <xdr:cNvSpPr>
          <a:spLocks noChangeShapeType="1"/>
        </xdr:cNvSpPr>
      </xdr:nvSpPr>
      <xdr:spPr bwMode="auto">
        <a:xfrm>
          <a:off x="5238750" y="20764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7</xdr:row>
      <xdr:rowOff>0</xdr:rowOff>
    </xdr:from>
    <xdr:to>
      <xdr:col>17</xdr:col>
      <xdr:colOff>152400</xdr:colOff>
      <xdr:row>7</xdr:row>
      <xdr:rowOff>152400</xdr:rowOff>
    </xdr:to>
    <xdr:sp macro="" textlink="">
      <xdr:nvSpPr>
        <xdr:cNvPr id="38" name="Triangle 37">
          <a:extLst>
            <a:ext uri="{FF2B5EF4-FFF2-40B4-BE49-F238E27FC236}">
              <a16:creationId xmlns:a16="http://schemas.microsoft.com/office/drawing/2014/main" xmlns="" id="{00000000-0008-0000-0200-000026000000}"/>
            </a:ext>
          </a:extLst>
        </xdr:cNvPr>
        <xdr:cNvSpPr/>
      </xdr:nvSpPr>
      <xdr:spPr>
        <a:xfrm rot="16200000">
          <a:off x="9334500" y="14001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152400</xdr:colOff>
      <xdr:row>7</xdr:row>
      <xdr:rowOff>76200</xdr:rowOff>
    </xdr:from>
    <xdr:to>
      <xdr:col>21</xdr:col>
      <xdr:colOff>0</xdr:colOff>
      <xdr:row>7</xdr:row>
      <xdr:rowOff>76200</xdr:rowOff>
    </xdr:to>
    <xdr:sp macro="" textlink="">
      <xdr:nvSpPr>
        <xdr:cNvPr id="3124" name="Line 52">
          <a:extLst>
            <a:ext uri="{FF2B5EF4-FFF2-40B4-BE49-F238E27FC236}">
              <a16:creationId xmlns:a16="http://schemas.microsoft.com/office/drawing/2014/main" xmlns="" id="{00000000-0008-0000-0200-0000340C0000}"/>
            </a:ext>
          </a:extLst>
        </xdr:cNvPr>
        <xdr:cNvSpPr>
          <a:spLocks noChangeShapeType="1"/>
        </xdr:cNvSpPr>
      </xdr:nvSpPr>
      <xdr:spPr bwMode="auto">
        <a:xfrm>
          <a:off x="9486900" y="1476375"/>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7</xdr:row>
      <xdr:rowOff>76200</xdr:rowOff>
    </xdr:from>
    <xdr:to>
      <xdr:col>17</xdr:col>
      <xdr:colOff>0</xdr:colOff>
      <xdr:row>7</xdr:row>
      <xdr:rowOff>76200</xdr:rowOff>
    </xdr:to>
    <xdr:sp macro="" textlink="">
      <xdr:nvSpPr>
        <xdr:cNvPr id="3125" name="Line 53">
          <a:extLst>
            <a:ext uri="{FF2B5EF4-FFF2-40B4-BE49-F238E27FC236}">
              <a16:creationId xmlns:a16="http://schemas.microsoft.com/office/drawing/2014/main" xmlns="" id="{00000000-0008-0000-0200-0000350C0000}"/>
            </a:ext>
          </a:extLst>
        </xdr:cNvPr>
        <xdr:cNvSpPr>
          <a:spLocks noChangeShapeType="1"/>
        </xdr:cNvSpPr>
      </xdr:nvSpPr>
      <xdr:spPr bwMode="auto">
        <a:xfrm>
          <a:off x="7658100" y="14763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7</xdr:row>
      <xdr:rowOff>76200</xdr:rowOff>
    </xdr:from>
    <xdr:to>
      <xdr:col>15</xdr:col>
      <xdr:colOff>0</xdr:colOff>
      <xdr:row>9</xdr:row>
      <xdr:rowOff>76200</xdr:rowOff>
    </xdr:to>
    <xdr:sp macro="" textlink="">
      <xdr:nvSpPr>
        <xdr:cNvPr id="3126" name="Line 54">
          <a:extLst>
            <a:ext uri="{FF2B5EF4-FFF2-40B4-BE49-F238E27FC236}">
              <a16:creationId xmlns:a16="http://schemas.microsoft.com/office/drawing/2014/main" xmlns="" id="{00000000-0008-0000-0200-0000360C0000}"/>
            </a:ext>
          </a:extLst>
        </xdr:cNvPr>
        <xdr:cNvSpPr>
          <a:spLocks noChangeShapeType="1"/>
        </xdr:cNvSpPr>
      </xdr:nvSpPr>
      <xdr:spPr bwMode="auto">
        <a:xfrm flipV="1">
          <a:off x="7362825" y="147637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12</xdr:row>
      <xdr:rowOff>0</xdr:rowOff>
    </xdr:from>
    <xdr:to>
      <xdr:col>17</xdr:col>
      <xdr:colOff>152400</xdr:colOff>
      <xdr:row>12</xdr:row>
      <xdr:rowOff>152400</xdr:rowOff>
    </xdr:to>
    <xdr:sp macro="" textlink="">
      <xdr:nvSpPr>
        <xdr:cNvPr id="39" name="Square 38">
          <a:extLst>
            <a:ext uri="{FF2B5EF4-FFF2-40B4-BE49-F238E27FC236}">
              <a16:creationId xmlns:a16="http://schemas.microsoft.com/office/drawing/2014/main" xmlns="" id="{00000000-0008-0000-0200-000027000000}"/>
            </a:ext>
          </a:extLst>
        </xdr:cNvPr>
        <xdr:cNvSpPr/>
      </xdr:nvSpPr>
      <xdr:spPr>
        <a:xfrm>
          <a:off x="9334500" y="240030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12</xdr:row>
      <xdr:rowOff>76200</xdr:rowOff>
    </xdr:from>
    <xdr:to>
      <xdr:col>17</xdr:col>
      <xdr:colOff>0</xdr:colOff>
      <xdr:row>12</xdr:row>
      <xdr:rowOff>76200</xdr:rowOff>
    </xdr:to>
    <xdr:sp macro="" textlink="">
      <xdr:nvSpPr>
        <xdr:cNvPr id="3127" name="Line 55">
          <a:extLst>
            <a:ext uri="{FF2B5EF4-FFF2-40B4-BE49-F238E27FC236}">
              <a16:creationId xmlns:a16="http://schemas.microsoft.com/office/drawing/2014/main" xmlns="" id="{00000000-0008-0000-0200-0000370C0000}"/>
            </a:ext>
          </a:extLst>
        </xdr:cNvPr>
        <xdr:cNvSpPr>
          <a:spLocks noChangeShapeType="1"/>
        </xdr:cNvSpPr>
      </xdr:nvSpPr>
      <xdr:spPr bwMode="auto">
        <a:xfrm>
          <a:off x="7658100"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9</xdr:row>
      <xdr:rowOff>76200</xdr:rowOff>
    </xdr:from>
    <xdr:to>
      <xdr:col>15</xdr:col>
      <xdr:colOff>0</xdr:colOff>
      <xdr:row>12</xdr:row>
      <xdr:rowOff>76200</xdr:rowOff>
    </xdr:to>
    <xdr:sp macro="" textlink="">
      <xdr:nvSpPr>
        <xdr:cNvPr id="3128" name="Line 56">
          <a:extLst>
            <a:ext uri="{FF2B5EF4-FFF2-40B4-BE49-F238E27FC236}">
              <a16:creationId xmlns:a16="http://schemas.microsoft.com/office/drawing/2014/main" xmlns="" id="{00000000-0008-0000-0200-0000380C0000}"/>
            </a:ext>
          </a:extLst>
        </xdr:cNvPr>
        <xdr:cNvSpPr>
          <a:spLocks noChangeShapeType="1"/>
        </xdr:cNvSpPr>
      </xdr:nvSpPr>
      <xdr:spPr bwMode="auto">
        <a:xfrm>
          <a:off x="7362825" y="187642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17</xdr:row>
      <xdr:rowOff>0</xdr:rowOff>
    </xdr:from>
    <xdr:to>
      <xdr:col>17</xdr:col>
      <xdr:colOff>152400</xdr:colOff>
      <xdr:row>17</xdr:row>
      <xdr:rowOff>152400</xdr:rowOff>
    </xdr:to>
    <xdr:sp macro="" textlink="">
      <xdr:nvSpPr>
        <xdr:cNvPr id="40" name="Triangle 39">
          <a:extLst>
            <a:ext uri="{FF2B5EF4-FFF2-40B4-BE49-F238E27FC236}">
              <a16:creationId xmlns:a16="http://schemas.microsoft.com/office/drawing/2014/main" xmlns="" id="{00000000-0008-0000-0200-000028000000}"/>
            </a:ext>
          </a:extLst>
        </xdr:cNvPr>
        <xdr:cNvSpPr/>
      </xdr:nvSpPr>
      <xdr:spPr>
        <a:xfrm rot="16200000">
          <a:off x="9334500" y="340042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152400</xdr:colOff>
      <xdr:row>17</xdr:row>
      <xdr:rowOff>76200</xdr:rowOff>
    </xdr:from>
    <xdr:to>
      <xdr:col>21</xdr:col>
      <xdr:colOff>0</xdr:colOff>
      <xdr:row>17</xdr:row>
      <xdr:rowOff>76200</xdr:rowOff>
    </xdr:to>
    <xdr:sp macro="" textlink="">
      <xdr:nvSpPr>
        <xdr:cNvPr id="3129" name="Line 57">
          <a:extLst>
            <a:ext uri="{FF2B5EF4-FFF2-40B4-BE49-F238E27FC236}">
              <a16:creationId xmlns:a16="http://schemas.microsoft.com/office/drawing/2014/main" xmlns="" id="{00000000-0008-0000-0200-0000390C0000}"/>
            </a:ext>
          </a:extLst>
        </xdr:cNvPr>
        <xdr:cNvSpPr>
          <a:spLocks noChangeShapeType="1"/>
        </xdr:cNvSpPr>
      </xdr:nvSpPr>
      <xdr:spPr bwMode="auto">
        <a:xfrm>
          <a:off x="9486900" y="3476625"/>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76200</xdr:rowOff>
    </xdr:from>
    <xdr:to>
      <xdr:col>17</xdr:col>
      <xdr:colOff>0</xdr:colOff>
      <xdr:row>17</xdr:row>
      <xdr:rowOff>76200</xdr:rowOff>
    </xdr:to>
    <xdr:sp macro="" textlink="">
      <xdr:nvSpPr>
        <xdr:cNvPr id="3130" name="Line 58">
          <a:extLst>
            <a:ext uri="{FF2B5EF4-FFF2-40B4-BE49-F238E27FC236}">
              <a16:creationId xmlns:a16="http://schemas.microsoft.com/office/drawing/2014/main" xmlns="" id="{00000000-0008-0000-0200-00003A0C0000}"/>
            </a:ext>
          </a:extLst>
        </xdr:cNvPr>
        <xdr:cNvSpPr>
          <a:spLocks noChangeShapeType="1"/>
        </xdr:cNvSpPr>
      </xdr:nvSpPr>
      <xdr:spPr bwMode="auto">
        <a:xfrm>
          <a:off x="7658100" y="34766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17</xdr:row>
      <xdr:rowOff>76200</xdr:rowOff>
    </xdr:from>
    <xdr:to>
      <xdr:col>15</xdr:col>
      <xdr:colOff>0</xdr:colOff>
      <xdr:row>19</xdr:row>
      <xdr:rowOff>76200</xdr:rowOff>
    </xdr:to>
    <xdr:sp macro="" textlink="">
      <xdr:nvSpPr>
        <xdr:cNvPr id="3131" name="Line 59">
          <a:extLst>
            <a:ext uri="{FF2B5EF4-FFF2-40B4-BE49-F238E27FC236}">
              <a16:creationId xmlns:a16="http://schemas.microsoft.com/office/drawing/2014/main" xmlns="" id="{00000000-0008-0000-0200-00003B0C0000}"/>
            </a:ext>
          </a:extLst>
        </xdr:cNvPr>
        <xdr:cNvSpPr>
          <a:spLocks noChangeShapeType="1"/>
        </xdr:cNvSpPr>
      </xdr:nvSpPr>
      <xdr:spPr bwMode="auto">
        <a:xfrm flipV="1">
          <a:off x="7362825" y="347662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22</xdr:row>
      <xdr:rowOff>0</xdr:rowOff>
    </xdr:from>
    <xdr:to>
      <xdr:col>17</xdr:col>
      <xdr:colOff>152400</xdr:colOff>
      <xdr:row>22</xdr:row>
      <xdr:rowOff>152400</xdr:rowOff>
    </xdr:to>
    <xdr:sp macro="" textlink="">
      <xdr:nvSpPr>
        <xdr:cNvPr id="41" name="Square 40">
          <a:extLst>
            <a:ext uri="{FF2B5EF4-FFF2-40B4-BE49-F238E27FC236}">
              <a16:creationId xmlns:a16="http://schemas.microsoft.com/office/drawing/2014/main" xmlns="" id="{00000000-0008-0000-0200-000029000000}"/>
            </a:ext>
          </a:extLst>
        </xdr:cNvPr>
        <xdr:cNvSpPr/>
      </xdr:nvSpPr>
      <xdr:spPr>
        <a:xfrm>
          <a:off x="9334500" y="44005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76200</xdr:rowOff>
    </xdr:from>
    <xdr:to>
      <xdr:col>17</xdr:col>
      <xdr:colOff>0</xdr:colOff>
      <xdr:row>22</xdr:row>
      <xdr:rowOff>76200</xdr:rowOff>
    </xdr:to>
    <xdr:sp macro="" textlink="">
      <xdr:nvSpPr>
        <xdr:cNvPr id="3132" name="Line 60">
          <a:extLst>
            <a:ext uri="{FF2B5EF4-FFF2-40B4-BE49-F238E27FC236}">
              <a16:creationId xmlns:a16="http://schemas.microsoft.com/office/drawing/2014/main" xmlns="" id="{00000000-0008-0000-0200-00003C0C0000}"/>
            </a:ext>
          </a:extLst>
        </xdr:cNvPr>
        <xdr:cNvSpPr>
          <a:spLocks noChangeShapeType="1"/>
        </xdr:cNvSpPr>
      </xdr:nvSpPr>
      <xdr:spPr bwMode="auto">
        <a:xfrm>
          <a:off x="7658100"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19</xdr:row>
      <xdr:rowOff>76200</xdr:rowOff>
    </xdr:from>
    <xdr:to>
      <xdr:col>15</xdr:col>
      <xdr:colOff>0</xdr:colOff>
      <xdr:row>22</xdr:row>
      <xdr:rowOff>76200</xdr:rowOff>
    </xdr:to>
    <xdr:sp macro="" textlink="">
      <xdr:nvSpPr>
        <xdr:cNvPr id="3133" name="Line 61">
          <a:extLst>
            <a:ext uri="{FF2B5EF4-FFF2-40B4-BE49-F238E27FC236}">
              <a16:creationId xmlns:a16="http://schemas.microsoft.com/office/drawing/2014/main" xmlns="" id="{00000000-0008-0000-0200-00003D0C0000}"/>
            </a:ext>
          </a:extLst>
        </xdr:cNvPr>
        <xdr:cNvSpPr>
          <a:spLocks noChangeShapeType="1"/>
        </xdr:cNvSpPr>
      </xdr:nvSpPr>
      <xdr:spPr bwMode="auto">
        <a:xfrm>
          <a:off x="7362825" y="387667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21</xdr:col>
      <xdr:colOff>0</xdr:colOff>
      <xdr:row>12</xdr:row>
      <xdr:rowOff>0</xdr:rowOff>
    </xdr:from>
    <xdr:to>
      <xdr:col>21</xdr:col>
      <xdr:colOff>152400</xdr:colOff>
      <xdr:row>12</xdr:row>
      <xdr:rowOff>152400</xdr:rowOff>
    </xdr:to>
    <xdr:sp macro="" textlink="">
      <xdr:nvSpPr>
        <xdr:cNvPr id="42" name="Triangle 41">
          <a:extLst>
            <a:ext uri="{FF2B5EF4-FFF2-40B4-BE49-F238E27FC236}">
              <a16:creationId xmlns:a16="http://schemas.microsoft.com/office/drawing/2014/main" xmlns="" id="{00000000-0008-0000-0200-00002A000000}"/>
            </a:ext>
          </a:extLst>
        </xdr:cNvPr>
        <xdr:cNvSpPr/>
      </xdr:nvSpPr>
      <xdr:spPr>
        <a:xfrm rot="16200000">
          <a:off x="11458575" y="24003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12</xdr:row>
      <xdr:rowOff>76200</xdr:rowOff>
    </xdr:from>
    <xdr:to>
      <xdr:col>21</xdr:col>
      <xdr:colOff>0</xdr:colOff>
      <xdr:row>12</xdr:row>
      <xdr:rowOff>76200</xdr:rowOff>
    </xdr:to>
    <xdr:sp macro="" textlink="">
      <xdr:nvSpPr>
        <xdr:cNvPr id="3134" name="Line 62">
          <a:extLst>
            <a:ext uri="{FF2B5EF4-FFF2-40B4-BE49-F238E27FC236}">
              <a16:creationId xmlns:a16="http://schemas.microsoft.com/office/drawing/2014/main" xmlns="" id="{00000000-0008-0000-0200-00003E0C0000}"/>
            </a:ext>
          </a:extLst>
        </xdr:cNvPr>
        <xdr:cNvSpPr>
          <a:spLocks noChangeShapeType="1"/>
        </xdr:cNvSpPr>
      </xdr:nvSpPr>
      <xdr:spPr bwMode="auto">
        <a:xfrm>
          <a:off x="9782175"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152400</xdr:colOff>
      <xdr:row>12</xdr:row>
      <xdr:rowOff>76200</xdr:rowOff>
    </xdr:from>
    <xdr:to>
      <xdr:col>19</xdr:col>
      <xdr:colOff>0</xdr:colOff>
      <xdr:row>12</xdr:row>
      <xdr:rowOff>76200</xdr:rowOff>
    </xdr:to>
    <xdr:sp macro="" textlink="">
      <xdr:nvSpPr>
        <xdr:cNvPr id="3135" name="Line 63">
          <a:extLst>
            <a:ext uri="{FF2B5EF4-FFF2-40B4-BE49-F238E27FC236}">
              <a16:creationId xmlns:a16="http://schemas.microsoft.com/office/drawing/2014/main" xmlns="" id="{00000000-0008-0000-0200-00003F0C0000}"/>
            </a:ext>
          </a:extLst>
        </xdr:cNvPr>
        <xdr:cNvSpPr>
          <a:spLocks noChangeShapeType="1"/>
        </xdr:cNvSpPr>
      </xdr:nvSpPr>
      <xdr:spPr bwMode="auto">
        <a:xfrm>
          <a:off x="9486900" y="2476500"/>
          <a:ext cx="295275"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21</xdr:col>
      <xdr:colOff>0</xdr:colOff>
      <xdr:row>22</xdr:row>
      <xdr:rowOff>0</xdr:rowOff>
    </xdr:from>
    <xdr:to>
      <xdr:col>21</xdr:col>
      <xdr:colOff>152400</xdr:colOff>
      <xdr:row>22</xdr:row>
      <xdr:rowOff>152400</xdr:rowOff>
    </xdr:to>
    <xdr:sp macro="" textlink="">
      <xdr:nvSpPr>
        <xdr:cNvPr id="43" name="Triangle 42">
          <a:extLst>
            <a:ext uri="{FF2B5EF4-FFF2-40B4-BE49-F238E27FC236}">
              <a16:creationId xmlns:a16="http://schemas.microsoft.com/office/drawing/2014/main" xmlns="" id="{00000000-0008-0000-0200-00002B000000}"/>
            </a:ext>
          </a:extLst>
        </xdr:cNvPr>
        <xdr:cNvSpPr/>
      </xdr:nvSpPr>
      <xdr:spPr>
        <a:xfrm rot="16200000">
          <a:off x="11458575" y="44005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0</xdr:colOff>
      <xdr:row>22</xdr:row>
      <xdr:rowOff>76200</xdr:rowOff>
    </xdr:from>
    <xdr:to>
      <xdr:col>21</xdr:col>
      <xdr:colOff>0</xdr:colOff>
      <xdr:row>22</xdr:row>
      <xdr:rowOff>76200</xdr:rowOff>
    </xdr:to>
    <xdr:sp macro="" textlink="">
      <xdr:nvSpPr>
        <xdr:cNvPr id="3136" name="Line 64">
          <a:extLst>
            <a:ext uri="{FF2B5EF4-FFF2-40B4-BE49-F238E27FC236}">
              <a16:creationId xmlns:a16="http://schemas.microsoft.com/office/drawing/2014/main" xmlns="" id="{00000000-0008-0000-0200-0000400C0000}"/>
            </a:ext>
          </a:extLst>
        </xdr:cNvPr>
        <xdr:cNvSpPr>
          <a:spLocks noChangeShapeType="1"/>
        </xdr:cNvSpPr>
      </xdr:nvSpPr>
      <xdr:spPr bwMode="auto">
        <a:xfrm>
          <a:off x="9782175"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152400</xdr:colOff>
      <xdr:row>22</xdr:row>
      <xdr:rowOff>76200</xdr:rowOff>
    </xdr:from>
    <xdr:to>
      <xdr:col>19</xdr:col>
      <xdr:colOff>0</xdr:colOff>
      <xdr:row>22</xdr:row>
      <xdr:rowOff>76200</xdr:rowOff>
    </xdr:to>
    <xdr:sp macro="" textlink="">
      <xdr:nvSpPr>
        <xdr:cNvPr id="3137" name="Line 65">
          <a:extLst>
            <a:ext uri="{FF2B5EF4-FFF2-40B4-BE49-F238E27FC236}">
              <a16:creationId xmlns:a16="http://schemas.microsoft.com/office/drawing/2014/main" xmlns="" id="{00000000-0008-0000-0200-0000410C0000}"/>
            </a:ext>
          </a:extLst>
        </xdr:cNvPr>
        <xdr:cNvSpPr>
          <a:spLocks noChangeShapeType="1"/>
        </xdr:cNvSpPr>
      </xdr:nvSpPr>
      <xdr:spPr bwMode="auto">
        <a:xfrm>
          <a:off x="9486900" y="4476750"/>
          <a:ext cx="295275"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152400</xdr:colOff>
      <xdr:row>25</xdr:row>
      <xdr:rowOff>152400</xdr:rowOff>
    </xdr:to>
    <xdr:sp macro="" textlink="">
      <xdr:nvSpPr>
        <xdr:cNvPr id="44" name="Square 43">
          <a:extLst>
            <a:ext uri="{FF2B5EF4-FFF2-40B4-BE49-F238E27FC236}">
              <a16:creationId xmlns:a16="http://schemas.microsoft.com/office/drawing/2014/main" xmlns="" id="{00000000-0008-0000-0200-00002C000000}"/>
            </a:ext>
          </a:extLst>
        </xdr:cNvPr>
        <xdr:cNvSpPr/>
      </xdr:nvSpPr>
      <xdr:spPr>
        <a:xfrm>
          <a:off x="838200" y="5000625"/>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76200</xdr:rowOff>
    </xdr:from>
    <xdr:to>
      <xdr:col>1</xdr:col>
      <xdr:colOff>0</xdr:colOff>
      <xdr:row>25</xdr:row>
      <xdr:rowOff>76200</xdr:rowOff>
    </xdr:to>
    <xdr:sp macro="" textlink="">
      <xdr:nvSpPr>
        <xdr:cNvPr id="3138" name="Line 66">
          <a:extLst>
            <a:ext uri="{FF2B5EF4-FFF2-40B4-BE49-F238E27FC236}">
              <a16:creationId xmlns:a16="http://schemas.microsoft.com/office/drawing/2014/main" xmlns="" id="{00000000-0008-0000-0200-0000420C0000}"/>
            </a:ext>
          </a:extLst>
        </xdr:cNvPr>
        <xdr:cNvSpPr>
          <a:spLocks noChangeShapeType="1"/>
        </xdr:cNvSpPr>
      </xdr:nvSpPr>
      <xdr:spPr bwMode="auto">
        <a:xfrm>
          <a:off x="0" y="5076825"/>
          <a:ext cx="8382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152400</xdr:colOff>
      <xdr:row>18</xdr:row>
      <xdr:rowOff>152400</xdr:rowOff>
    </xdr:to>
    <xdr:sp macro="" textlink="">
      <xdr:nvSpPr>
        <xdr:cNvPr id="27" name="Circle 26">
          <a:extLst>
            <a:ext uri="{FF2B5EF4-FFF2-40B4-BE49-F238E27FC236}">
              <a16:creationId xmlns:a16="http://schemas.microsoft.com/office/drawing/2014/main" xmlns="" id="{00000000-0008-0000-0300-00001B000000}"/>
            </a:ext>
          </a:extLst>
        </xdr:cNvPr>
        <xdr:cNvSpPr/>
      </xdr:nvSpPr>
      <xdr:spPr>
        <a:xfrm>
          <a:off x="2962275" y="3600450"/>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18</xdr:row>
      <xdr:rowOff>76200</xdr:rowOff>
    </xdr:from>
    <xdr:to>
      <xdr:col>5</xdr:col>
      <xdr:colOff>0</xdr:colOff>
      <xdr:row>18</xdr:row>
      <xdr:rowOff>76200</xdr:rowOff>
    </xdr:to>
    <xdr:sp macro="" textlink="">
      <xdr:nvSpPr>
        <xdr:cNvPr id="4125" name="Line 29">
          <a:extLst>
            <a:ext uri="{FF2B5EF4-FFF2-40B4-BE49-F238E27FC236}">
              <a16:creationId xmlns:a16="http://schemas.microsoft.com/office/drawing/2014/main" xmlns="" id="{00000000-0008-0000-0300-00001D100000}"/>
            </a:ext>
          </a:extLst>
        </xdr:cNvPr>
        <xdr:cNvSpPr>
          <a:spLocks noChangeShapeType="1"/>
        </xdr:cNvSpPr>
      </xdr:nvSpPr>
      <xdr:spPr bwMode="auto">
        <a:xfrm>
          <a:off x="1285875" y="36766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18</xdr:row>
      <xdr:rowOff>76200</xdr:rowOff>
    </xdr:from>
    <xdr:to>
      <xdr:col>3</xdr:col>
      <xdr:colOff>0</xdr:colOff>
      <xdr:row>25</xdr:row>
      <xdr:rowOff>76200</xdr:rowOff>
    </xdr:to>
    <xdr:sp macro="" textlink="">
      <xdr:nvSpPr>
        <xdr:cNvPr id="4126" name="Line 30">
          <a:extLst>
            <a:ext uri="{FF2B5EF4-FFF2-40B4-BE49-F238E27FC236}">
              <a16:creationId xmlns:a16="http://schemas.microsoft.com/office/drawing/2014/main" xmlns="" id="{00000000-0008-0000-0300-00001E100000}"/>
            </a:ext>
          </a:extLst>
        </xdr:cNvPr>
        <xdr:cNvSpPr>
          <a:spLocks noChangeShapeType="1"/>
        </xdr:cNvSpPr>
      </xdr:nvSpPr>
      <xdr:spPr bwMode="auto">
        <a:xfrm flipV="1">
          <a:off x="990600" y="3676650"/>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28" name="Triangle 27">
          <a:extLst>
            <a:ext uri="{FF2B5EF4-FFF2-40B4-BE49-F238E27FC236}">
              <a16:creationId xmlns:a16="http://schemas.microsoft.com/office/drawing/2014/main" xmlns="" id="{00000000-0008-0000-0300-00001C000000}"/>
            </a:ext>
          </a:extLst>
        </xdr:cNvPr>
        <xdr:cNvSpPr/>
      </xdr:nvSpPr>
      <xdr:spPr>
        <a:xfrm rot="16200000">
          <a:off x="2962275" y="64008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152400</xdr:colOff>
      <xdr:row>32</xdr:row>
      <xdr:rowOff>76200</xdr:rowOff>
    </xdr:from>
    <xdr:to>
      <xdr:col>17</xdr:col>
      <xdr:colOff>0</xdr:colOff>
      <xdr:row>32</xdr:row>
      <xdr:rowOff>76200</xdr:rowOff>
    </xdr:to>
    <xdr:sp macro="" textlink="">
      <xdr:nvSpPr>
        <xdr:cNvPr id="4127" name="Line 31">
          <a:extLst>
            <a:ext uri="{FF2B5EF4-FFF2-40B4-BE49-F238E27FC236}">
              <a16:creationId xmlns:a16="http://schemas.microsoft.com/office/drawing/2014/main" xmlns="" id="{00000000-0008-0000-0300-00001F100000}"/>
            </a:ext>
          </a:extLst>
        </xdr:cNvPr>
        <xdr:cNvSpPr>
          <a:spLocks noChangeShapeType="1"/>
        </xdr:cNvSpPr>
      </xdr:nvSpPr>
      <xdr:spPr bwMode="auto">
        <a:xfrm>
          <a:off x="3114675" y="6477000"/>
          <a:ext cx="6219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76200</xdr:rowOff>
    </xdr:from>
    <xdr:to>
      <xdr:col>5</xdr:col>
      <xdr:colOff>0</xdr:colOff>
      <xdr:row>32</xdr:row>
      <xdr:rowOff>76200</xdr:rowOff>
    </xdr:to>
    <xdr:sp macro="" textlink="">
      <xdr:nvSpPr>
        <xdr:cNvPr id="4128" name="Line 32">
          <a:extLst>
            <a:ext uri="{FF2B5EF4-FFF2-40B4-BE49-F238E27FC236}">
              <a16:creationId xmlns:a16="http://schemas.microsoft.com/office/drawing/2014/main" xmlns="" id="{00000000-0008-0000-0300-000020100000}"/>
            </a:ext>
          </a:extLst>
        </xdr:cNvPr>
        <xdr:cNvSpPr>
          <a:spLocks noChangeShapeType="1"/>
        </xdr:cNvSpPr>
      </xdr:nvSpPr>
      <xdr:spPr bwMode="auto">
        <a:xfrm>
          <a:off x="1285875" y="64770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25</xdr:row>
      <xdr:rowOff>76200</xdr:rowOff>
    </xdr:from>
    <xdr:to>
      <xdr:col>3</xdr:col>
      <xdr:colOff>0</xdr:colOff>
      <xdr:row>32</xdr:row>
      <xdr:rowOff>76200</xdr:rowOff>
    </xdr:to>
    <xdr:sp macro="" textlink="">
      <xdr:nvSpPr>
        <xdr:cNvPr id="4129" name="Line 33">
          <a:extLst>
            <a:ext uri="{FF2B5EF4-FFF2-40B4-BE49-F238E27FC236}">
              <a16:creationId xmlns:a16="http://schemas.microsoft.com/office/drawing/2014/main" xmlns="" id="{00000000-0008-0000-0300-000021100000}"/>
            </a:ext>
          </a:extLst>
        </xdr:cNvPr>
        <xdr:cNvSpPr>
          <a:spLocks noChangeShapeType="1"/>
        </xdr:cNvSpPr>
      </xdr:nvSpPr>
      <xdr:spPr bwMode="auto">
        <a:xfrm>
          <a:off x="990600" y="5076825"/>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10</xdr:row>
      <xdr:rowOff>0</xdr:rowOff>
    </xdr:from>
    <xdr:to>
      <xdr:col>9</xdr:col>
      <xdr:colOff>152400</xdr:colOff>
      <xdr:row>10</xdr:row>
      <xdr:rowOff>152400</xdr:rowOff>
    </xdr:to>
    <xdr:sp macro="" textlink="">
      <xdr:nvSpPr>
        <xdr:cNvPr id="29" name="Square 28">
          <a:extLst>
            <a:ext uri="{FF2B5EF4-FFF2-40B4-BE49-F238E27FC236}">
              <a16:creationId xmlns:a16="http://schemas.microsoft.com/office/drawing/2014/main" xmlns="" id="{00000000-0008-0000-0300-00001D000000}"/>
            </a:ext>
          </a:extLst>
        </xdr:cNvPr>
        <xdr:cNvSpPr/>
      </xdr:nvSpPr>
      <xdr:spPr>
        <a:xfrm>
          <a:off x="5086350" y="20002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10</xdr:row>
      <xdr:rowOff>76200</xdr:rowOff>
    </xdr:from>
    <xdr:to>
      <xdr:col>9</xdr:col>
      <xdr:colOff>0</xdr:colOff>
      <xdr:row>10</xdr:row>
      <xdr:rowOff>76200</xdr:rowOff>
    </xdr:to>
    <xdr:sp macro="" textlink="">
      <xdr:nvSpPr>
        <xdr:cNvPr id="4130" name="Line 34">
          <a:extLst>
            <a:ext uri="{FF2B5EF4-FFF2-40B4-BE49-F238E27FC236}">
              <a16:creationId xmlns:a16="http://schemas.microsoft.com/office/drawing/2014/main" xmlns="" id="{00000000-0008-0000-0300-000022100000}"/>
            </a:ext>
          </a:extLst>
        </xdr:cNvPr>
        <xdr:cNvSpPr>
          <a:spLocks noChangeShapeType="1"/>
        </xdr:cNvSpPr>
      </xdr:nvSpPr>
      <xdr:spPr bwMode="auto">
        <a:xfrm>
          <a:off x="3409950" y="20764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10</xdr:row>
      <xdr:rowOff>76200</xdr:rowOff>
    </xdr:from>
    <xdr:to>
      <xdr:col>7</xdr:col>
      <xdr:colOff>0</xdr:colOff>
      <xdr:row>18</xdr:row>
      <xdr:rowOff>76200</xdr:rowOff>
    </xdr:to>
    <xdr:sp macro="" textlink="">
      <xdr:nvSpPr>
        <xdr:cNvPr id="4131" name="Line 35">
          <a:extLst>
            <a:ext uri="{FF2B5EF4-FFF2-40B4-BE49-F238E27FC236}">
              <a16:creationId xmlns:a16="http://schemas.microsoft.com/office/drawing/2014/main" xmlns="" id="{00000000-0008-0000-0300-000023100000}"/>
            </a:ext>
          </a:extLst>
        </xdr:cNvPr>
        <xdr:cNvSpPr>
          <a:spLocks noChangeShapeType="1"/>
        </xdr:cNvSpPr>
      </xdr:nvSpPr>
      <xdr:spPr bwMode="auto">
        <a:xfrm flipV="1">
          <a:off x="3114675" y="20764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27</xdr:row>
      <xdr:rowOff>0</xdr:rowOff>
    </xdr:from>
    <xdr:to>
      <xdr:col>9</xdr:col>
      <xdr:colOff>152400</xdr:colOff>
      <xdr:row>27</xdr:row>
      <xdr:rowOff>152400</xdr:rowOff>
    </xdr:to>
    <xdr:sp macro="" textlink="">
      <xdr:nvSpPr>
        <xdr:cNvPr id="30" name="Triangle 29">
          <a:extLst>
            <a:ext uri="{FF2B5EF4-FFF2-40B4-BE49-F238E27FC236}">
              <a16:creationId xmlns:a16="http://schemas.microsoft.com/office/drawing/2014/main" xmlns="" id="{00000000-0008-0000-0300-00001E000000}"/>
            </a:ext>
          </a:extLst>
        </xdr:cNvPr>
        <xdr:cNvSpPr/>
      </xdr:nvSpPr>
      <xdr:spPr>
        <a:xfrm rot="16200000">
          <a:off x="5086350" y="54006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152400</xdr:colOff>
      <xdr:row>27</xdr:row>
      <xdr:rowOff>76200</xdr:rowOff>
    </xdr:from>
    <xdr:to>
      <xdr:col>17</xdr:col>
      <xdr:colOff>0</xdr:colOff>
      <xdr:row>27</xdr:row>
      <xdr:rowOff>76200</xdr:rowOff>
    </xdr:to>
    <xdr:sp macro="" textlink="">
      <xdr:nvSpPr>
        <xdr:cNvPr id="4132" name="Line 36">
          <a:extLst>
            <a:ext uri="{FF2B5EF4-FFF2-40B4-BE49-F238E27FC236}">
              <a16:creationId xmlns:a16="http://schemas.microsoft.com/office/drawing/2014/main" xmlns="" id="{00000000-0008-0000-0300-000024100000}"/>
            </a:ext>
          </a:extLst>
        </xdr:cNvPr>
        <xdr:cNvSpPr>
          <a:spLocks noChangeShapeType="1"/>
        </xdr:cNvSpPr>
      </xdr:nvSpPr>
      <xdr:spPr bwMode="auto">
        <a:xfrm>
          <a:off x="5238750" y="54768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76200</xdr:rowOff>
    </xdr:from>
    <xdr:to>
      <xdr:col>9</xdr:col>
      <xdr:colOff>0</xdr:colOff>
      <xdr:row>27</xdr:row>
      <xdr:rowOff>76200</xdr:rowOff>
    </xdr:to>
    <xdr:sp macro="" textlink="">
      <xdr:nvSpPr>
        <xdr:cNvPr id="4133" name="Line 37">
          <a:extLst>
            <a:ext uri="{FF2B5EF4-FFF2-40B4-BE49-F238E27FC236}">
              <a16:creationId xmlns:a16="http://schemas.microsoft.com/office/drawing/2014/main" xmlns="" id="{00000000-0008-0000-0300-000025100000}"/>
            </a:ext>
          </a:extLst>
        </xdr:cNvPr>
        <xdr:cNvSpPr>
          <a:spLocks noChangeShapeType="1"/>
        </xdr:cNvSpPr>
      </xdr:nvSpPr>
      <xdr:spPr bwMode="auto">
        <a:xfrm>
          <a:off x="3409950" y="54768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18</xdr:row>
      <xdr:rowOff>76200</xdr:rowOff>
    </xdr:from>
    <xdr:to>
      <xdr:col>7</xdr:col>
      <xdr:colOff>0</xdr:colOff>
      <xdr:row>27</xdr:row>
      <xdr:rowOff>76200</xdr:rowOff>
    </xdr:to>
    <xdr:sp macro="" textlink="">
      <xdr:nvSpPr>
        <xdr:cNvPr id="4134" name="Line 38">
          <a:extLst>
            <a:ext uri="{FF2B5EF4-FFF2-40B4-BE49-F238E27FC236}">
              <a16:creationId xmlns:a16="http://schemas.microsoft.com/office/drawing/2014/main" xmlns="" id="{00000000-0008-0000-0300-000026100000}"/>
            </a:ext>
          </a:extLst>
        </xdr:cNvPr>
        <xdr:cNvSpPr>
          <a:spLocks noChangeShapeType="1"/>
        </xdr:cNvSpPr>
      </xdr:nvSpPr>
      <xdr:spPr bwMode="auto">
        <a:xfrm>
          <a:off x="3114675" y="36766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2</xdr:row>
      <xdr:rowOff>0</xdr:rowOff>
    </xdr:from>
    <xdr:to>
      <xdr:col>13</xdr:col>
      <xdr:colOff>152400</xdr:colOff>
      <xdr:row>2</xdr:row>
      <xdr:rowOff>152400</xdr:rowOff>
    </xdr:to>
    <xdr:sp macro="" textlink="">
      <xdr:nvSpPr>
        <xdr:cNvPr id="31" name="Triangle 30">
          <a:extLst>
            <a:ext uri="{FF2B5EF4-FFF2-40B4-BE49-F238E27FC236}">
              <a16:creationId xmlns:a16="http://schemas.microsoft.com/office/drawing/2014/main" xmlns="" id="{00000000-0008-0000-0300-00001F000000}"/>
            </a:ext>
          </a:extLst>
        </xdr:cNvPr>
        <xdr:cNvSpPr/>
      </xdr:nvSpPr>
      <xdr:spPr>
        <a:xfrm rot="16200000">
          <a:off x="7210425" y="4000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152400</xdr:colOff>
      <xdr:row>2</xdr:row>
      <xdr:rowOff>76200</xdr:rowOff>
    </xdr:from>
    <xdr:to>
      <xdr:col>17</xdr:col>
      <xdr:colOff>0</xdr:colOff>
      <xdr:row>2</xdr:row>
      <xdr:rowOff>76200</xdr:rowOff>
    </xdr:to>
    <xdr:sp macro="" textlink="">
      <xdr:nvSpPr>
        <xdr:cNvPr id="4135" name="Line 39">
          <a:extLst>
            <a:ext uri="{FF2B5EF4-FFF2-40B4-BE49-F238E27FC236}">
              <a16:creationId xmlns:a16="http://schemas.microsoft.com/office/drawing/2014/main" xmlns="" id="{00000000-0008-0000-0300-000027100000}"/>
            </a:ext>
          </a:extLst>
        </xdr:cNvPr>
        <xdr:cNvSpPr>
          <a:spLocks noChangeShapeType="1"/>
        </xdr:cNvSpPr>
      </xdr:nvSpPr>
      <xdr:spPr bwMode="auto">
        <a:xfrm>
          <a:off x="7362825" y="476250"/>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xdr:row>
      <xdr:rowOff>76200</xdr:rowOff>
    </xdr:from>
    <xdr:to>
      <xdr:col>13</xdr:col>
      <xdr:colOff>0</xdr:colOff>
      <xdr:row>2</xdr:row>
      <xdr:rowOff>76200</xdr:rowOff>
    </xdr:to>
    <xdr:sp macro="" textlink="">
      <xdr:nvSpPr>
        <xdr:cNvPr id="4136" name="Line 40">
          <a:extLst>
            <a:ext uri="{FF2B5EF4-FFF2-40B4-BE49-F238E27FC236}">
              <a16:creationId xmlns:a16="http://schemas.microsoft.com/office/drawing/2014/main" xmlns="" id="{00000000-0008-0000-0300-000028100000}"/>
            </a:ext>
          </a:extLst>
        </xdr:cNvPr>
        <xdr:cNvSpPr>
          <a:spLocks noChangeShapeType="1"/>
        </xdr:cNvSpPr>
      </xdr:nvSpPr>
      <xdr:spPr bwMode="auto">
        <a:xfrm>
          <a:off x="5534025" y="4762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xdr:row>
      <xdr:rowOff>76200</xdr:rowOff>
    </xdr:from>
    <xdr:to>
      <xdr:col>11</xdr:col>
      <xdr:colOff>0</xdr:colOff>
      <xdr:row>10</xdr:row>
      <xdr:rowOff>76200</xdr:rowOff>
    </xdr:to>
    <xdr:sp macro="" textlink="">
      <xdr:nvSpPr>
        <xdr:cNvPr id="4137" name="Line 41">
          <a:extLst>
            <a:ext uri="{FF2B5EF4-FFF2-40B4-BE49-F238E27FC236}">
              <a16:creationId xmlns:a16="http://schemas.microsoft.com/office/drawing/2014/main" xmlns="" id="{00000000-0008-0000-0300-000029100000}"/>
            </a:ext>
          </a:extLst>
        </xdr:cNvPr>
        <xdr:cNvSpPr>
          <a:spLocks noChangeShapeType="1"/>
        </xdr:cNvSpPr>
      </xdr:nvSpPr>
      <xdr:spPr bwMode="auto">
        <a:xfrm flipV="1">
          <a:off x="5238750" y="4762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9</xdr:row>
      <xdr:rowOff>0</xdr:rowOff>
    </xdr:from>
    <xdr:to>
      <xdr:col>13</xdr:col>
      <xdr:colOff>152400</xdr:colOff>
      <xdr:row>9</xdr:row>
      <xdr:rowOff>152400</xdr:rowOff>
    </xdr:to>
    <xdr:sp macro="" textlink="">
      <xdr:nvSpPr>
        <xdr:cNvPr id="32" name="Circle 31">
          <a:extLst>
            <a:ext uri="{FF2B5EF4-FFF2-40B4-BE49-F238E27FC236}">
              <a16:creationId xmlns:a16="http://schemas.microsoft.com/office/drawing/2014/main" xmlns="" id="{00000000-0008-0000-0300-000020000000}"/>
            </a:ext>
          </a:extLst>
        </xdr:cNvPr>
        <xdr:cNvSpPr/>
      </xdr:nvSpPr>
      <xdr:spPr>
        <a:xfrm>
          <a:off x="7210425" y="180022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9</xdr:row>
      <xdr:rowOff>76200</xdr:rowOff>
    </xdr:from>
    <xdr:to>
      <xdr:col>13</xdr:col>
      <xdr:colOff>0</xdr:colOff>
      <xdr:row>9</xdr:row>
      <xdr:rowOff>76200</xdr:rowOff>
    </xdr:to>
    <xdr:sp macro="" textlink="">
      <xdr:nvSpPr>
        <xdr:cNvPr id="4138" name="Line 42">
          <a:extLst>
            <a:ext uri="{FF2B5EF4-FFF2-40B4-BE49-F238E27FC236}">
              <a16:creationId xmlns:a16="http://schemas.microsoft.com/office/drawing/2014/main" xmlns="" id="{00000000-0008-0000-0300-00002A100000}"/>
            </a:ext>
          </a:extLst>
        </xdr:cNvPr>
        <xdr:cNvSpPr>
          <a:spLocks noChangeShapeType="1"/>
        </xdr:cNvSpPr>
      </xdr:nvSpPr>
      <xdr:spPr bwMode="auto">
        <a:xfrm>
          <a:off x="5534025" y="18764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9</xdr:row>
      <xdr:rowOff>76200</xdr:rowOff>
    </xdr:from>
    <xdr:to>
      <xdr:col>11</xdr:col>
      <xdr:colOff>0</xdr:colOff>
      <xdr:row>10</xdr:row>
      <xdr:rowOff>76200</xdr:rowOff>
    </xdr:to>
    <xdr:sp macro="" textlink="">
      <xdr:nvSpPr>
        <xdr:cNvPr id="4139" name="Line 43">
          <a:extLst>
            <a:ext uri="{FF2B5EF4-FFF2-40B4-BE49-F238E27FC236}">
              <a16:creationId xmlns:a16="http://schemas.microsoft.com/office/drawing/2014/main" xmlns="" id="{00000000-0008-0000-0300-00002B100000}"/>
            </a:ext>
          </a:extLst>
        </xdr:cNvPr>
        <xdr:cNvSpPr>
          <a:spLocks noChangeShapeType="1"/>
        </xdr:cNvSpPr>
      </xdr:nvSpPr>
      <xdr:spPr bwMode="auto">
        <a:xfrm flipV="1">
          <a:off x="5238750" y="1876425"/>
          <a:ext cx="295275" cy="2000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19</xdr:row>
      <xdr:rowOff>0</xdr:rowOff>
    </xdr:from>
    <xdr:to>
      <xdr:col>13</xdr:col>
      <xdr:colOff>152400</xdr:colOff>
      <xdr:row>19</xdr:row>
      <xdr:rowOff>152400</xdr:rowOff>
    </xdr:to>
    <xdr:sp macro="" textlink="">
      <xdr:nvSpPr>
        <xdr:cNvPr id="33" name="Circle 32">
          <a:extLst>
            <a:ext uri="{FF2B5EF4-FFF2-40B4-BE49-F238E27FC236}">
              <a16:creationId xmlns:a16="http://schemas.microsoft.com/office/drawing/2014/main" xmlns="" id="{00000000-0008-0000-0300-000021000000}"/>
            </a:ext>
          </a:extLst>
        </xdr:cNvPr>
        <xdr:cNvSpPr/>
      </xdr:nvSpPr>
      <xdr:spPr>
        <a:xfrm>
          <a:off x="7210425" y="380047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76200</xdr:rowOff>
    </xdr:from>
    <xdr:to>
      <xdr:col>13</xdr:col>
      <xdr:colOff>0</xdr:colOff>
      <xdr:row>19</xdr:row>
      <xdr:rowOff>76200</xdr:rowOff>
    </xdr:to>
    <xdr:sp macro="" textlink="">
      <xdr:nvSpPr>
        <xdr:cNvPr id="4140" name="Line 44">
          <a:extLst>
            <a:ext uri="{FF2B5EF4-FFF2-40B4-BE49-F238E27FC236}">
              <a16:creationId xmlns:a16="http://schemas.microsoft.com/office/drawing/2014/main" xmlns="" id="{00000000-0008-0000-0300-00002C100000}"/>
            </a:ext>
          </a:extLst>
        </xdr:cNvPr>
        <xdr:cNvSpPr>
          <a:spLocks noChangeShapeType="1"/>
        </xdr:cNvSpPr>
      </xdr:nvSpPr>
      <xdr:spPr bwMode="auto">
        <a:xfrm>
          <a:off x="5534025" y="38766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10</xdr:row>
      <xdr:rowOff>76200</xdr:rowOff>
    </xdr:from>
    <xdr:to>
      <xdr:col>11</xdr:col>
      <xdr:colOff>0</xdr:colOff>
      <xdr:row>19</xdr:row>
      <xdr:rowOff>76200</xdr:rowOff>
    </xdr:to>
    <xdr:sp macro="" textlink="">
      <xdr:nvSpPr>
        <xdr:cNvPr id="4141" name="Line 45">
          <a:extLst>
            <a:ext uri="{FF2B5EF4-FFF2-40B4-BE49-F238E27FC236}">
              <a16:creationId xmlns:a16="http://schemas.microsoft.com/office/drawing/2014/main" xmlns="" id="{00000000-0008-0000-0300-00002D100000}"/>
            </a:ext>
          </a:extLst>
        </xdr:cNvPr>
        <xdr:cNvSpPr>
          <a:spLocks noChangeShapeType="1"/>
        </xdr:cNvSpPr>
      </xdr:nvSpPr>
      <xdr:spPr bwMode="auto">
        <a:xfrm>
          <a:off x="5238750" y="20764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7</xdr:row>
      <xdr:rowOff>0</xdr:rowOff>
    </xdr:from>
    <xdr:to>
      <xdr:col>17</xdr:col>
      <xdr:colOff>152400</xdr:colOff>
      <xdr:row>7</xdr:row>
      <xdr:rowOff>152400</xdr:rowOff>
    </xdr:to>
    <xdr:sp macro="" textlink="">
      <xdr:nvSpPr>
        <xdr:cNvPr id="34" name="Triangle 33">
          <a:extLst>
            <a:ext uri="{FF2B5EF4-FFF2-40B4-BE49-F238E27FC236}">
              <a16:creationId xmlns:a16="http://schemas.microsoft.com/office/drawing/2014/main" xmlns="" id="{00000000-0008-0000-0300-000022000000}"/>
            </a:ext>
          </a:extLst>
        </xdr:cNvPr>
        <xdr:cNvSpPr/>
      </xdr:nvSpPr>
      <xdr:spPr>
        <a:xfrm rot="16200000">
          <a:off x="9334500" y="14001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7</xdr:row>
      <xdr:rowOff>76200</xdr:rowOff>
    </xdr:from>
    <xdr:to>
      <xdr:col>17</xdr:col>
      <xdr:colOff>0</xdr:colOff>
      <xdr:row>7</xdr:row>
      <xdr:rowOff>76200</xdr:rowOff>
    </xdr:to>
    <xdr:sp macro="" textlink="">
      <xdr:nvSpPr>
        <xdr:cNvPr id="4142" name="Line 46">
          <a:extLst>
            <a:ext uri="{FF2B5EF4-FFF2-40B4-BE49-F238E27FC236}">
              <a16:creationId xmlns:a16="http://schemas.microsoft.com/office/drawing/2014/main" xmlns="" id="{00000000-0008-0000-0300-00002E100000}"/>
            </a:ext>
          </a:extLst>
        </xdr:cNvPr>
        <xdr:cNvSpPr>
          <a:spLocks noChangeShapeType="1"/>
        </xdr:cNvSpPr>
      </xdr:nvSpPr>
      <xdr:spPr bwMode="auto">
        <a:xfrm>
          <a:off x="7658100" y="14763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7</xdr:row>
      <xdr:rowOff>76200</xdr:rowOff>
    </xdr:from>
    <xdr:to>
      <xdr:col>15</xdr:col>
      <xdr:colOff>0</xdr:colOff>
      <xdr:row>9</xdr:row>
      <xdr:rowOff>76200</xdr:rowOff>
    </xdr:to>
    <xdr:sp macro="" textlink="">
      <xdr:nvSpPr>
        <xdr:cNvPr id="4143" name="Line 47">
          <a:extLst>
            <a:ext uri="{FF2B5EF4-FFF2-40B4-BE49-F238E27FC236}">
              <a16:creationId xmlns:a16="http://schemas.microsoft.com/office/drawing/2014/main" xmlns="" id="{00000000-0008-0000-0300-00002F100000}"/>
            </a:ext>
          </a:extLst>
        </xdr:cNvPr>
        <xdr:cNvSpPr>
          <a:spLocks noChangeShapeType="1"/>
        </xdr:cNvSpPr>
      </xdr:nvSpPr>
      <xdr:spPr bwMode="auto">
        <a:xfrm flipV="1">
          <a:off x="7362825" y="147637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12</xdr:row>
      <xdr:rowOff>0</xdr:rowOff>
    </xdr:from>
    <xdr:to>
      <xdr:col>17</xdr:col>
      <xdr:colOff>152400</xdr:colOff>
      <xdr:row>12</xdr:row>
      <xdr:rowOff>152400</xdr:rowOff>
    </xdr:to>
    <xdr:sp macro="" textlink="">
      <xdr:nvSpPr>
        <xdr:cNvPr id="35" name="Triangle 34">
          <a:extLst>
            <a:ext uri="{FF2B5EF4-FFF2-40B4-BE49-F238E27FC236}">
              <a16:creationId xmlns:a16="http://schemas.microsoft.com/office/drawing/2014/main" xmlns="" id="{00000000-0008-0000-0300-000023000000}"/>
            </a:ext>
          </a:extLst>
        </xdr:cNvPr>
        <xdr:cNvSpPr/>
      </xdr:nvSpPr>
      <xdr:spPr>
        <a:xfrm rot="16200000">
          <a:off x="9334500" y="24003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12</xdr:row>
      <xdr:rowOff>76200</xdr:rowOff>
    </xdr:from>
    <xdr:to>
      <xdr:col>17</xdr:col>
      <xdr:colOff>0</xdr:colOff>
      <xdr:row>12</xdr:row>
      <xdr:rowOff>76200</xdr:rowOff>
    </xdr:to>
    <xdr:sp macro="" textlink="">
      <xdr:nvSpPr>
        <xdr:cNvPr id="4144" name="Line 48">
          <a:extLst>
            <a:ext uri="{FF2B5EF4-FFF2-40B4-BE49-F238E27FC236}">
              <a16:creationId xmlns:a16="http://schemas.microsoft.com/office/drawing/2014/main" xmlns="" id="{00000000-0008-0000-0300-000030100000}"/>
            </a:ext>
          </a:extLst>
        </xdr:cNvPr>
        <xdr:cNvSpPr>
          <a:spLocks noChangeShapeType="1"/>
        </xdr:cNvSpPr>
      </xdr:nvSpPr>
      <xdr:spPr bwMode="auto">
        <a:xfrm>
          <a:off x="7658100"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9</xdr:row>
      <xdr:rowOff>76200</xdr:rowOff>
    </xdr:from>
    <xdr:to>
      <xdr:col>15</xdr:col>
      <xdr:colOff>0</xdr:colOff>
      <xdr:row>12</xdr:row>
      <xdr:rowOff>76200</xdr:rowOff>
    </xdr:to>
    <xdr:sp macro="" textlink="">
      <xdr:nvSpPr>
        <xdr:cNvPr id="4145" name="Line 49">
          <a:extLst>
            <a:ext uri="{FF2B5EF4-FFF2-40B4-BE49-F238E27FC236}">
              <a16:creationId xmlns:a16="http://schemas.microsoft.com/office/drawing/2014/main" xmlns="" id="{00000000-0008-0000-0300-000031100000}"/>
            </a:ext>
          </a:extLst>
        </xdr:cNvPr>
        <xdr:cNvSpPr>
          <a:spLocks noChangeShapeType="1"/>
        </xdr:cNvSpPr>
      </xdr:nvSpPr>
      <xdr:spPr bwMode="auto">
        <a:xfrm>
          <a:off x="7362825" y="187642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17</xdr:row>
      <xdr:rowOff>0</xdr:rowOff>
    </xdr:from>
    <xdr:to>
      <xdr:col>17</xdr:col>
      <xdr:colOff>152400</xdr:colOff>
      <xdr:row>17</xdr:row>
      <xdr:rowOff>152400</xdr:rowOff>
    </xdr:to>
    <xdr:sp macro="" textlink="">
      <xdr:nvSpPr>
        <xdr:cNvPr id="36" name="Triangle 35">
          <a:extLst>
            <a:ext uri="{FF2B5EF4-FFF2-40B4-BE49-F238E27FC236}">
              <a16:creationId xmlns:a16="http://schemas.microsoft.com/office/drawing/2014/main" xmlns="" id="{00000000-0008-0000-0300-000024000000}"/>
            </a:ext>
          </a:extLst>
        </xdr:cNvPr>
        <xdr:cNvSpPr/>
      </xdr:nvSpPr>
      <xdr:spPr>
        <a:xfrm rot="16200000">
          <a:off x="9334500" y="340042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17</xdr:row>
      <xdr:rowOff>76200</xdr:rowOff>
    </xdr:from>
    <xdr:to>
      <xdr:col>17</xdr:col>
      <xdr:colOff>0</xdr:colOff>
      <xdr:row>17</xdr:row>
      <xdr:rowOff>76200</xdr:rowOff>
    </xdr:to>
    <xdr:sp macro="" textlink="">
      <xdr:nvSpPr>
        <xdr:cNvPr id="4146" name="Line 50">
          <a:extLst>
            <a:ext uri="{FF2B5EF4-FFF2-40B4-BE49-F238E27FC236}">
              <a16:creationId xmlns:a16="http://schemas.microsoft.com/office/drawing/2014/main" xmlns="" id="{00000000-0008-0000-0300-000032100000}"/>
            </a:ext>
          </a:extLst>
        </xdr:cNvPr>
        <xdr:cNvSpPr>
          <a:spLocks noChangeShapeType="1"/>
        </xdr:cNvSpPr>
      </xdr:nvSpPr>
      <xdr:spPr bwMode="auto">
        <a:xfrm>
          <a:off x="7658100" y="34766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17</xdr:row>
      <xdr:rowOff>76200</xdr:rowOff>
    </xdr:from>
    <xdr:to>
      <xdr:col>15</xdr:col>
      <xdr:colOff>0</xdr:colOff>
      <xdr:row>19</xdr:row>
      <xdr:rowOff>76200</xdr:rowOff>
    </xdr:to>
    <xdr:sp macro="" textlink="">
      <xdr:nvSpPr>
        <xdr:cNvPr id="4147" name="Line 51">
          <a:extLst>
            <a:ext uri="{FF2B5EF4-FFF2-40B4-BE49-F238E27FC236}">
              <a16:creationId xmlns:a16="http://schemas.microsoft.com/office/drawing/2014/main" xmlns="" id="{00000000-0008-0000-0300-000033100000}"/>
            </a:ext>
          </a:extLst>
        </xdr:cNvPr>
        <xdr:cNvSpPr>
          <a:spLocks noChangeShapeType="1"/>
        </xdr:cNvSpPr>
      </xdr:nvSpPr>
      <xdr:spPr bwMode="auto">
        <a:xfrm flipV="1">
          <a:off x="7362825" y="347662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22</xdr:row>
      <xdr:rowOff>0</xdr:rowOff>
    </xdr:from>
    <xdr:to>
      <xdr:col>17</xdr:col>
      <xdr:colOff>152400</xdr:colOff>
      <xdr:row>22</xdr:row>
      <xdr:rowOff>152400</xdr:rowOff>
    </xdr:to>
    <xdr:sp macro="" textlink="">
      <xdr:nvSpPr>
        <xdr:cNvPr id="37" name="Triangle 36">
          <a:extLst>
            <a:ext uri="{FF2B5EF4-FFF2-40B4-BE49-F238E27FC236}">
              <a16:creationId xmlns:a16="http://schemas.microsoft.com/office/drawing/2014/main" xmlns="" id="{00000000-0008-0000-0300-000025000000}"/>
            </a:ext>
          </a:extLst>
        </xdr:cNvPr>
        <xdr:cNvSpPr/>
      </xdr:nvSpPr>
      <xdr:spPr>
        <a:xfrm rot="16200000">
          <a:off x="9334500" y="44005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76200</xdr:rowOff>
    </xdr:from>
    <xdr:to>
      <xdr:col>17</xdr:col>
      <xdr:colOff>0</xdr:colOff>
      <xdr:row>22</xdr:row>
      <xdr:rowOff>76200</xdr:rowOff>
    </xdr:to>
    <xdr:sp macro="" textlink="">
      <xdr:nvSpPr>
        <xdr:cNvPr id="4148" name="Line 52">
          <a:extLst>
            <a:ext uri="{FF2B5EF4-FFF2-40B4-BE49-F238E27FC236}">
              <a16:creationId xmlns:a16="http://schemas.microsoft.com/office/drawing/2014/main" xmlns="" id="{00000000-0008-0000-0300-000034100000}"/>
            </a:ext>
          </a:extLst>
        </xdr:cNvPr>
        <xdr:cNvSpPr>
          <a:spLocks noChangeShapeType="1"/>
        </xdr:cNvSpPr>
      </xdr:nvSpPr>
      <xdr:spPr bwMode="auto">
        <a:xfrm>
          <a:off x="7658100"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19</xdr:row>
      <xdr:rowOff>76200</xdr:rowOff>
    </xdr:from>
    <xdr:to>
      <xdr:col>15</xdr:col>
      <xdr:colOff>0</xdr:colOff>
      <xdr:row>22</xdr:row>
      <xdr:rowOff>76200</xdr:rowOff>
    </xdr:to>
    <xdr:sp macro="" textlink="">
      <xdr:nvSpPr>
        <xdr:cNvPr id="4149" name="Line 53">
          <a:extLst>
            <a:ext uri="{FF2B5EF4-FFF2-40B4-BE49-F238E27FC236}">
              <a16:creationId xmlns:a16="http://schemas.microsoft.com/office/drawing/2014/main" xmlns="" id="{00000000-0008-0000-0300-000035100000}"/>
            </a:ext>
          </a:extLst>
        </xdr:cNvPr>
        <xdr:cNvSpPr>
          <a:spLocks noChangeShapeType="1"/>
        </xdr:cNvSpPr>
      </xdr:nvSpPr>
      <xdr:spPr bwMode="auto">
        <a:xfrm>
          <a:off x="7362825" y="387667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152400</xdr:colOff>
      <xdr:row>25</xdr:row>
      <xdr:rowOff>152400</xdr:rowOff>
    </xdr:to>
    <xdr:sp macro="" textlink="">
      <xdr:nvSpPr>
        <xdr:cNvPr id="38" name="Square 37">
          <a:extLst>
            <a:ext uri="{FF2B5EF4-FFF2-40B4-BE49-F238E27FC236}">
              <a16:creationId xmlns:a16="http://schemas.microsoft.com/office/drawing/2014/main" xmlns="" id="{00000000-0008-0000-0300-000026000000}"/>
            </a:ext>
          </a:extLst>
        </xdr:cNvPr>
        <xdr:cNvSpPr/>
      </xdr:nvSpPr>
      <xdr:spPr>
        <a:xfrm>
          <a:off x="838200" y="5000625"/>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76200</xdr:rowOff>
    </xdr:from>
    <xdr:to>
      <xdr:col>1</xdr:col>
      <xdr:colOff>0</xdr:colOff>
      <xdr:row>25</xdr:row>
      <xdr:rowOff>76200</xdr:rowOff>
    </xdr:to>
    <xdr:sp macro="" textlink="">
      <xdr:nvSpPr>
        <xdr:cNvPr id="4150" name="Line 54">
          <a:extLst>
            <a:ext uri="{FF2B5EF4-FFF2-40B4-BE49-F238E27FC236}">
              <a16:creationId xmlns:a16="http://schemas.microsoft.com/office/drawing/2014/main" xmlns="" id="{00000000-0008-0000-0300-000036100000}"/>
            </a:ext>
          </a:extLst>
        </xdr:cNvPr>
        <xdr:cNvSpPr>
          <a:spLocks noChangeShapeType="1"/>
        </xdr:cNvSpPr>
      </xdr:nvSpPr>
      <xdr:spPr bwMode="auto">
        <a:xfrm>
          <a:off x="0" y="5076825"/>
          <a:ext cx="8382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581025</xdr:colOff>
      <xdr:row>1</xdr:row>
      <xdr:rowOff>123825</xdr:rowOff>
    </xdr:from>
    <xdr:to>
      <xdr:col>35</xdr:col>
      <xdr:colOff>828675</xdr:colOff>
      <xdr:row>30</xdr:row>
      <xdr:rowOff>104775</xdr:rowOff>
    </xdr:to>
    <xdr:graphicFrame macro="">
      <xdr:nvGraphicFramePr>
        <xdr:cNvPr id="5483" name="Chart 40">
          <a:extLst>
            <a:ext uri="{FF2B5EF4-FFF2-40B4-BE49-F238E27FC236}">
              <a16:creationId xmlns:a16="http://schemas.microsoft.com/office/drawing/2014/main" xmlns="" id="{00000000-0008-0000-0400-00006B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18</xdr:row>
      <xdr:rowOff>0</xdr:rowOff>
    </xdr:from>
    <xdr:to>
      <xdr:col>5</xdr:col>
      <xdr:colOff>152400</xdr:colOff>
      <xdr:row>18</xdr:row>
      <xdr:rowOff>152400</xdr:rowOff>
    </xdr:to>
    <xdr:sp macro="" textlink="">
      <xdr:nvSpPr>
        <xdr:cNvPr id="15" name="Circle 14">
          <a:extLst>
            <a:ext uri="{FF2B5EF4-FFF2-40B4-BE49-F238E27FC236}">
              <a16:creationId xmlns:a16="http://schemas.microsoft.com/office/drawing/2014/main" xmlns="" id="{00000000-0008-0000-0400-00000F000000}"/>
            </a:ext>
          </a:extLst>
        </xdr:cNvPr>
        <xdr:cNvSpPr/>
      </xdr:nvSpPr>
      <xdr:spPr>
        <a:xfrm>
          <a:off x="2962275" y="3600450"/>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18</xdr:row>
      <xdr:rowOff>76200</xdr:rowOff>
    </xdr:from>
    <xdr:to>
      <xdr:col>5</xdr:col>
      <xdr:colOff>0</xdr:colOff>
      <xdr:row>18</xdr:row>
      <xdr:rowOff>76200</xdr:rowOff>
    </xdr:to>
    <xdr:sp macro="" textlink="">
      <xdr:nvSpPr>
        <xdr:cNvPr id="5149" name="Line 29">
          <a:extLst>
            <a:ext uri="{FF2B5EF4-FFF2-40B4-BE49-F238E27FC236}">
              <a16:creationId xmlns:a16="http://schemas.microsoft.com/office/drawing/2014/main" xmlns="" id="{00000000-0008-0000-0400-00001D140000}"/>
            </a:ext>
          </a:extLst>
        </xdr:cNvPr>
        <xdr:cNvSpPr>
          <a:spLocks noChangeShapeType="1"/>
        </xdr:cNvSpPr>
      </xdr:nvSpPr>
      <xdr:spPr bwMode="auto">
        <a:xfrm>
          <a:off x="1285875" y="36766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18</xdr:row>
      <xdr:rowOff>76200</xdr:rowOff>
    </xdr:from>
    <xdr:to>
      <xdr:col>3</xdr:col>
      <xdr:colOff>0</xdr:colOff>
      <xdr:row>25</xdr:row>
      <xdr:rowOff>76200</xdr:rowOff>
    </xdr:to>
    <xdr:sp macro="" textlink="">
      <xdr:nvSpPr>
        <xdr:cNvPr id="5150" name="Line 30">
          <a:extLst>
            <a:ext uri="{FF2B5EF4-FFF2-40B4-BE49-F238E27FC236}">
              <a16:creationId xmlns:a16="http://schemas.microsoft.com/office/drawing/2014/main" xmlns="" id="{00000000-0008-0000-0400-00001E140000}"/>
            </a:ext>
          </a:extLst>
        </xdr:cNvPr>
        <xdr:cNvSpPr>
          <a:spLocks noChangeShapeType="1"/>
        </xdr:cNvSpPr>
      </xdr:nvSpPr>
      <xdr:spPr bwMode="auto">
        <a:xfrm flipV="1">
          <a:off x="990600" y="3676650"/>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16" name="Triangle 15">
          <a:extLst>
            <a:ext uri="{FF2B5EF4-FFF2-40B4-BE49-F238E27FC236}">
              <a16:creationId xmlns:a16="http://schemas.microsoft.com/office/drawing/2014/main" xmlns="" id="{00000000-0008-0000-0400-000010000000}"/>
            </a:ext>
          </a:extLst>
        </xdr:cNvPr>
        <xdr:cNvSpPr/>
      </xdr:nvSpPr>
      <xdr:spPr>
        <a:xfrm rot="16200000">
          <a:off x="2962275" y="64008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152400</xdr:colOff>
      <xdr:row>32</xdr:row>
      <xdr:rowOff>76200</xdr:rowOff>
    </xdr:from>
    <xdr:to>
      <xdr:col>17</xdr:col>
      <xdr:colOff>0</xdr:colOff>
      <xdr:row>32</xdr:row>
      <xdr:rowOff>76200</xdr:rowOff>
    </xdr:to>
    <xdr:sp macro="" textlink="">
      <xdr:nvSpPr>
        <xdr:cNvPr id="5151" name="Line 31">
          <a:extLst>
            <a:ext uri="{FF2B5EF4-FFF2-40B4-BE49-F238E27FC236}">
              <a16:creationId xmlns:a16="http://schemas.microsoft.com/office/drawing/2014/main" xmlns="" id="{00000000-0008-0000-0400-00001F140000}"/>
            </a:ext>
          </a:extLst>
        </xdr:cNvPr>
        <xdr:cNvSpPr>
          <a:spLocks noChangeShapeType="1"/>
        </xdr:cNvSpPr>
      </xdr:nvSpPr>
      <xdr:spPr bwMode="auto">
        <a:xfrm>
          <a:off x="3114675" y="6477000"/>
          <a:ext cx="62198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76200</xdr:rowOff>
    </xdr:from>
    <xdr:to>
      <xdr:col>5</xdr:col>
      <xdr:colOff>0</xdr:colOff>
      <xdr:row>32</xdr:row>
      <xdr:rowOff>76200</xdr:rowOff>
    </xdr:to>
    <xdr:sp macro="" textlink="">
      <xdr:nvSpPr>
        <xdr:cNvPr id="5152" name="Line 32">
          <a:extLst>
            <a:ext uri="{FF2B5EF4-FFF2-40B4-BE49-F238E27FC236}">
              <a16:creationId xmlns:a16="http://schemas.microsoft.com/office/drawing/2014/main" xmlns="" id="{00000000-0008-0000-0400-000020140000}"/>
            </a:ext>
          </a:extLst>
        </xdr:cNvPr>
        <xdr:cNvSpPr>
          <a:spLocks noChangeShapeType="1"/>
        </xdr:cNvSpPr>
      </xdr:nvSpPr>
      <xdr:spPr bwMode="auto">
        <a:xfrm>
          <a:off x="1285875" y="64770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152400</xdr:colOff>
      <xdr:row>25</xdr:row>
      <xdr:rowOff>76200</xdr:rowOff>
    </xdr:from>
    <xdr:to>
      <xdr:col>3</xdr:col>
      <xdr:colOff>0</xdr:colOff>
      <xdr:row>32</xdr:row>
      <xdr:rowOff>76200</xdr:rowOff>
    </xdr:to>
    <xdr:sp macro="" textlink="">
      <xdr:nvSpPr>
        <xdr:cNvPr id="5153" name="Line 33">
          <a:extLst>
            <a:ext uri="{FF2B5EF4-FFF2-40B4-BE49-F238E27FC236}">
              <a16:creationId xmlns:a16="http://schemas.microsoft.com/office/drawing/2014/main" xmlns="" id="{00000000-0008-0000-0400-000021140000}"/>
            </a:ext>
          </a:extLst>
        </xdr:cNvPr>
        <xdr:cNvSpPr>
          <a:spLocks noChangeShapeType="1"/>
        </xdr:cNvSpPr>
      </xdr:nvSpPr>
      <xdr:spPr bwMode="auto">
        <a:xfrm>
          <a:off x="990600" y="5076825"/>
          <a:ext cx="295275" cy="14001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10</xdr:row>
      <xdr:rowOff>0</xdr:rowOff>
    </xdr:from>
    <xdr:to>
      <xdr:col>9</xdr:col>
      <xdr:colOff>152400</xdr:colOff>
      <xdr:row>10</xdr:row>
      <xdr:rowOff>152400</xdr:rowOff>
    </xdr:to>
    <xdr:sp macro="" textlink="">
      <xdr:nvSpPr>
        <xdr:cNvPr id="17" name="Square 16">
          <a:extLst>
            <a:ext uri="{FF2B5EF4-FFF2-40B4-BE49-F238E27FC236}">
              <a16:creationId xmlns:a16="http://schemas.microsoft.com/office/drawing/2014/main" xmlns="" id="{00000000-0008-0000-0400-000011000000}"/>
            </a:ext>
          </a:extLst>
        </xdr:cNvPr>
        <xdr:cNvSpPr/>
      </xdr:nvSpPr>
      <xdr:spPr>
        <a:xfrm>
          <a:off x="5086350" y="2000250"/>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10</xdr:row>
      <xdr:rowOff>76200</xdr:rowOff>
    </xdr:from>
    <xdr:to>
      <xdr:col>9</xdr:col>
      <xdr:colOff>0</xdr:colOff>
      <xdr:row>10</xdr:row>
      <xdr:rowOff>76200</xdr:rowOff>
    </xdr:to>
    <xdr:sp macro="" textlink="">
      <xdr:nvSpPr>
        <xdr:cNvPr id="5154" name="Line 34">
          <a:extLst>
            <a:ext uri="{FF2B5EF4-FFF2-40B4-BE49-F238E27FC236}">
              <a16:creationId xmlns:a16="http://schemas.microsoft.com/office/drawing/2014/main" xmlns="" id="{00000000-0008-0000-0400-000022140000}"/>
            </a:ext>
          </a:extLst>
        </xdr:cNvPr>
        <xdr:cNvSpPr>
          <a:spLocks noChangeShapeType="1"/>
        </xdr:cNvSpPr>
      </xdr:nvSpPr>
      <xdr:spPr bwMode="auto">
        <a:xfrm>
          <a:off x="3409950" y="20764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10</xdr:row>
      <xdr:rowOff>76200</xdr:rowOff>
    </xdr:from>
    <xdr:to>
      <xdr:col>7</xdr:col>
      <xdr:colOff>0</xdr:colOff>
      <xdr:row>18</xdr:row>
      <xdr:rowOff>76200</xdr:rowOff>
    </xdr:to>
    <xdr:sp macro="" textlink="">
      <xdr:nvSpPr>
        <xdr:cNvPr id="5155" name="Line 35">
          <a:extLst>
            <a:ext uri="{FF2B5EF4-FFF2-40B4-BE49-F238E27FC236}">
              <a16:creationId xmlns:a16="http://schemas.microsoft.com/office/drawing/2014/main" xmlns="" id="{00000000-0008-0000-0400-000023140000}"/>
            </a:ext>
          </a:extLst>
        </xdr:cNvPr>
        <xdr:cNvSpPr>
          <a:spLocks noChangeShapeType="1"/>
        </xdr:cNvSpPr>
      </xdr:nvSpPr>
      <xdr:spPr bwMode="auto">
        <a:xfrm flipV="1">
          <a:off x="3114675" y="20764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0</xdr:colOff>
      <xdr:row>27</xdr:row>
      <xdr:rowOff>0</xdr:rowOff>
    </xdr:from>
    <xdr:to>
      <xdr:col>9</xdr:col>
      <xdr:colOff>152400</xdr:colOff>
      <xdr:row>27</xdr:row>
      <xdr:rowOff>152400</xdr:rowOff>
    </xdr:to>
    <xdr:sp macro="" textlink="">
      <xdr:nvSpPr>
        <xdr:cNvPr id="18" name="Triangle 17">
          <a:extLst>
            <a:ext uri="{FF2B5EF4-FFF2-40B4-BE49-F238E27FC236}">
              <a16:creationId xmlns:a16="http://schemas.microsoft.com/office/drawing/2014/main" xmlns="" id="{00000000-0008-0000-0400-000012000000}"/>
            </a:ext>
          </a:extLst>
        </xdr:cNvPr>
        <xdr:cNvSpPr/>
      </xdr:nvSpPr>
      <xdr:spPr>
        <a:xfrm rot="16200000">
          <a:off x="5086350" y="54006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152400</xdr:colOff>
      <xdr:row>27</xdr:row>
      <xdr:rowOff>76200</xdr:rowOff>
    </xdr:from>
    <xdr:to>
      <xdr:col>17</xdr:col>
      <xdr:colOff>0</xdr:colOff>
      <xdr:row>27</xdr:row>
      <xdr:rowOff>76200</xdr:rowOff>
    </xdr:to>
    <xdr:sp macro="" textlink="">
      <xdr:nvSpPr>
        <xdr:cNvPr id="5156" name="Line 36">
          <a:extLst>
            <a:ext uri="{FF2B5EF4-FFF2-40B4-BE49-F238E27FC236}">
              <a16:creationId xmlns:a16="http://schemas.microsoft.com/office/drawing/2014/main" xmlns="" id="{00000000-0008-0000-0400-000024140000}"/>
            </a:ext>
          </a:extLst>
        </xdr:cNvPr>
        <xdr:cNvSpPr>
          <a:spLocks noChangeShapeType="1"/>
        </xdr:cNvSpPr>
      </xdr:nvSpPr>
      <xdr:spPr bwMode="auto">
        <a:xfrm>
          <a:off x="5238750" y="54768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27</xdr:row>
      <xdr:rowOff>76200</xdr:rowOff>
    </xdr:from>
    <xdr:to>
      <xdr:col>9</xdr:col>
      <xdr:colOff>0</xdr:colOff>
      <xdr:row>27</xdr:row>
      <xdr:rowOff>76200</xdr:rowOff>
    </xdr:to>
    <xdr:sp macro="" textlink="">
      <xdr:nvSpPr>
        <xdr:cNvPr id="5157" name="Line 37">
          <a:extLst>
            <a:ext uri="{FF2B5EF4-FFF2-40B4-BE49-F238E27FC236}">
              <a16:creationId xmlns:a16="http://schemas.microsoft.com/office/drawing/2014/main" xmlns="" id="{00000000-0008-0000-0400-000025140000}"/>
            </a:ext>
          </a:extLst>
        </xdr:cNvPr>
        <xdr:cNvSpPr>
          <a:spLocks noChangeShapeType="1"/>
        </xdr:cNvSpPr>
      </xdr:nvSpPr>
      <xdr:spPr bwMode="auto">
        <a:xfrm>
          <a:off x="3409950" y="54768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152400</xdr:colOff>
      <xdr:row>18</xdr:row>
      <xdr:rowOff>76200</xdr:rowOff>
    </xdr:from>
    <xdr:to>
      <xdr:col>7</xdr:col>
      <xdr:colOff>0</xdr:colOff>
      <xdr:row>27</xdr:row>
      <xdr:rowOff>76200</xdr:rowOff>
    </xdr:to>
    <xdr:sp macro="" textlink="">
      <xdr:nvSpPr>
        <xdr:cNvPr id="5158" name="Line 38">
          <a:extLst>
            <a:ext uri="{FF2B5EF4-FFF2-40B4-BE49-F238E27FC236}">
              <a16:creationId xmlns:a16="http://schemas.microsoft.com/office/drawing/2014/main" xmlns="" id="{00000000-0008-0000-0400-000026140000}"/>
            </a:ext>
          </a:extLst>
        </xdr:cNvPr>
        <xdr:cNvSpPr>
          <a:spLocks noChangeShapeType="1"/>
        </xdr:cNvSpPr>
      </xdr:nvSpPr>
      <xdr:spPr bwMode="auto">
        <a:xfrm>
          <a:off x="3114675" y="36766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2</xdr:row>
      <xdr:rowOff>0</xdr:rowOff>
    </xdr:from>
    <xdr:to>
      <xdr:col>13</xdr:col>
      <xdr:colOff>152400</xdr:colOff>
      <xdr:row>2</xdr:row>
      <xdr:rowOff>152400</xdr:rowOff>
    </xdr:to>
    <xdr:sp macro="" textlink="">
      <xdr:nvSpPr>
        <xdr:cNvPr id="19" name="Triangle 18">
          <a:extLst>
            <a:ext uri="{FF2B5EF4-FFF2-40B4-BE49-F238E27FC236}">
              <a16:creationId xmlns:a16="http://schemas.microsoft.com/office/drawing/2014/main" xmlns="" id="{00000000-0008-0000-0400-000013000000}"/>
            </a:ext>
          </a:extLst>
        </xdr:cNvPr>
        <xdr:cNvSpPr/>
      </xdr:nvSpPr>
      <xdr:spPr>
        <a:xfrm rot="16200000">
          <a:off x="7210425" y="4000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152400</xdr:colOff>
      <xdr:row>2</xdr:row>
      <xdr:rowOff>76200</xdr:rowOff>
    </xdr:from>
    <xdr:to>
      <xdr:col>17</xdr:col>
      <xdr:colOff>0</xdr:colOff>
      <xdr:row>2</xdr:row>
      <xdr:rowOff>76200</xdr:rowOff>
    </xdr:to>
    <xdr:sp macro="" textlink="">
      <xdr:nvSpPr>
        <xdr:cNvPr id="5159" name="Line 39">
          <a:extLst>
            <a:ext uri="{FF2B5EF4-FFF2-40B4-BE49-F238E27FC236}">
              <a16:creationId xmlns:a16="http://schemas.microsoft.com/office/drawing/2014/main" xmlns="" id="{00000000-0008-0000-0400-000027140000}"/>
            </a:ext>
          </a:extLst>
        </xdr:cNvPr>
        <xdr:cNvSpPr>
          <a:spLocks noChangeShapeType="1"/>
        </xdr:cNvSpPr>
      </xdr:nvSpPr>
      <xdr:spPr bwMode="auto">
        <a:xfrm>
          <a:off x="7362825" y="476250"/>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xdr:row>
      <xdr:rowOff>76200</xdr:rowOff>
    </xdr:from>
    <xdr:to>
      <xdr:col>13</xdr:col>
      <xdr:colOff>0</xdr:colOff>
      <xdr:row>2</xdr:row>
      <xdr:rowOff>76200</xdr:rowOff>
    </xdr:to>
    <xdr:sp macro="" textlink="">
      <xdr:nvSpPr>
        <xdr:cNvPr id="5160" name="Line 40">
          <a:extLst>
            <a:ext uri="{FF2B5EF4-FFF2-40B4-BE49-F238E27FC236}">
              <a16:creationId xmlns:a16="http://schemas.microsoft.com/office/drawing/2014/main" xmlns="" id="{00000000-0008-0000-0400-000028140000}"/>
            </a:ext>
          </a:extLst>
        </xdr:cNvPr>
        <xdr:cNvSpPr>
          <a:spLocks noChangeShapeType="1"/>
        </xdr:cNvSpPr>
      </xdr:nvSpPr>
      <xdr:spPr bwMode="auto">
        <a:xfrm>
          <a:off x="5534025" y="4762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xdr:row>
      <xdr:rowOff>76200</xdr:rowOff>
    </xdr:from>
    <xdr:to>
      <xdr:col>11</xdr:col>
      <xdr:colOff>0</xdr:colOff>
      <xdr:row>10</xdr:row>
      <xdr:rowOff>76200</xdr:rowOff>
    </xdr:to>
    <xdr:sp macro="" textlink="">
      <xdr:nvSpPr>
        <xdr:cNvPr id="5161" name="Line 41">
          <a:extLst>
            <a:ext uri="{FF2B5EF4-FFF2-40B4-BE49-F238E27FC236}">
              <a16:creationId xmlns:a16="http://schemas.microsoft.com/office/drawing/2014/main" xmlns="" id="{00000000-0008-0000-0400-000029140000}"/>
            </a:ext>
          </a:extLst>
        </xdr:cNvPr>
        <xdr:cNvSpPr>
          <a:spLocks noChangeShapeType="1"/>
        </xdr:cNvSpPr>
      </xdr:nvSpPr>
      <xdr:spPr bwMode="auto">
        <a:xfrm flipV="1">
          <a:off x="5238750" y="476250"/>
          <a:ext cx="295275" cy="160020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9</xdr:row>
      <xdr:rowOff>0</xdr:rowOff>
    </xdr:from>
    <xdr:to>
      <xdr:col>13</xdr:col>
      <xdr:colOff>152400</xdr:colOff>
      <xdr:row>9</xdr:row>
      <xdr:rowOff>152400</xdr:rowOff>
    </xdr:to>
    <xdr:sp macro="" textlink="">
      <xdr:nvSpPr>
        <xdr:cNvPr id="20" name="Circle 19">
          <a:extLst>
            <a:ext uri="{FF2B5EF4-FFF2-40B4-BE49-F238E27FC236}">
              <a16:creationId xmlns:a16="http://schemas.microsoft.com/office/drawing/2014/main" xmlns="" id="{00000000-0008-0000-0400-000014000000}"/>
            </a:ext>
          </a:extLst>
        </xdr:cNvPr>
        <xdr:cNvSpPr/>
      </xdr:nvSpPr>
      <xdr:spPr>
        <a:xfrm>
          <a:off x="7210425" y="180022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9</xdr:row>
      <xdr:rowOff>76200</xdr:rowOff>
    </xdr:from>
    <xdr:to>
      <xdr:col>13</xdr:col>
      <xdr:colOff>0</xdr:colOff>
      <xdr:row>9</xdr:row>
      <xdr:rowOff>76200</xdr:rowOff>
    </xdr:to>
    <xdr:sp macro="" textlink="">
      <xdr:nvSpPr>
        <xdr:cNvPr id="5162" name="Line 42">
          <a:extLst>
            <a:ext uri="{FF2B5EF4-FFF2-40B4-BE49-F238E27FC236}">
              <a16:creationId xmlns:a16="http://schemas.microsoft.com/office/drawing/2014/main" xmlns="" id="{00000000-0008-0000-0400-00002A140000}"/>
            </a:ext>
          </a:extLst>
        </xdr:cNvPr>
        <xdr:cNvSpPr>
          <a:spLocks noChangeShapeType="1"/>
        </xdr:cNvSpPr>
      </xdr:nvSpPr>
      <xdr:spPr bwMode="auto">
        <a:xfrm>
          <a:off x="5534025" y="18764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9</xdr:row>
      <xdr:rowOff>76200</xdr:rowOff>
    </xdr:from>
    <xdr:to>
      <xdr:col>11</xdr:col>
      <xdr:colOff>0</xdr:colOff>
      <xdr:row>10</xdr:row>
      <xdr:rowOff>76200</xdr:rowOff>
    </xdr:to>
    <xdr:sp macro="" textlink="">
      <xdr:nvSpPr>
        <xdr:cNvPr id="5163" name="Line 43">
          <a:extLst>
            <a:ext uri="{FF2B5EF4-FFF2-40B4-BE49-F238E27FC236}">
              <a16:creationId xmlns:a16="http://schemas.microsoft.com/office/drawing/2014/main" xmlns="" id="{00000000-0008-0000-0400-00002B140000}"/>
            </a:ext>
          </a:extLst>
        </xdr:cNvPr>
        <xdr:cNvSpPr>
          <a:spLocks noChangeShapeType="1"/>
        </xdr:cNvSpPr>
      </xdr:nvSpPr>
      <xdr:spPr bwMode="auto">
        <a:xfrm flipV="1">
          <a:off x="5238750" y="1876425"/>
          <a:ext cx="295275" cy="2000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13</xdr:col>
      <xdr:colOff>0</xdr:colOff>
      <xdr:row>19</xdr:row>
      <xdr:rowOff>0</xdr:rowOff>
    </xdr:from>
    <xdr:to>
      <xdr:col>13</xdr:col>
      <xdr:colOff>152400</xdr:colOff>
      <xdr:row>19</xdr:row>
      <xdr:rowOff>152400</xdr:rowOff>
    </xdr:to>
    <xdr:sp macro="" textlink="">
      <xdr:nvSpPr>
        <xdr:cNvPr id="21" name="Circle 20">
          <a:extLst>
            <a:ext uri="{FF2B5EF4-FFF2-40B4-BE49-F238E27FC236}">
              <a16:creationId xmlns:a16="http://schemas.microsoft.com/office/drawing/2014/main" xmlns="" id="{00000000-0008-0000-0400-000015000000}"/>
            </a:ext>
          </a:extLst>
        </xdr:cNvPr>
        <xdr:cNvSpPr/>
      </xdr:nvSpPr>
      <xdr:spPr>
        <a:xfrm>
          <a:off x="7210425" y="3800475"/>
          <a:ext cx="152400" cy="152400"/>
        </a:xfrm>
        <a:prstGeom prst="ellipse">
          <a:avLst/>
        </a:prstGeom>
        <a:solidFill>
          <a:srgbClr val="00FF0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19</xdr:row>
      <xdr:rowOff>76200</xdr:rowOff>
    </xdr:from>
    <xdr:to>
      <xdr:col>13</xdr:col>
      <xdr:colOff>0</xdr:colOff>
      <xdr:row>19</xdr:row>
      <xdr:rowOff>76200</xdr:rowOff>
    </xdr:to>
    <xdr:sp macro="" textlink="">
      <xdr:nvSpPr>
        <xdr:cNvPr id="5164" name="Line 44">
          <a:extLst>
            <a:ext uri="{FF2B5EF4-FFF2-40B4-BE49-F238E27FC236}">
              <a16:creationId xmlns:a16="http://schemas.microsoft.com/office/drawing/2014/main" xmlns="" id="{00000000-0008-0000-0400-00002C140000}"/>
            </a:ext>
          </a:extLst>
        </xdr:cNvPr>
        <xdr:cNvSpPr>
          <a:spLocks noChangeShapeType="1"/>
        </xdr:cNvSpPr>
      </xdr:nvSpPr>
      <xdr:spPr bwMode="auto">
        <a:xfrm>
          <a:off x="5534025" y="38766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10</xdr:row>
      <xdr:rowOff>76200</xdr:rowOff>
    </xdr:from>
    <xdr:to>
      <xdr:col>11</xdr:col>
      <xdr:colOff>0</xdr:colOff>
      <xdr:row>19</xdr:row>
      <xdr:rowOff>76200</xdr:rowOff>
    </xdr:to>
    <xdr:sp macro="" textlink="">
      <xdr:nvSpPr>
        <xdr:cNvPr id="5165" name="Line 45">
          <a:extLst>
            <a:ext uri="{FF2B5EF4-FFF2-40B4-BE49-F238E27FC236}">
              <a16:creationId xmlns:a16="http://schemas.microsoft.com/office/drawing/2014/main" xmlns="" id="{00000000-0008-0000-0400-00002D140000}"/>
            </a:ext>
          </a:extLst>
        </xdr:cNvPr>
        <xdr:cNvSpPr>
          <a:spLocks noChangeShapeType="1"/>
        </xdr:cNvSpPr>
      </xdr:nvSpPr>
      <xdr:spPr bwMode="auto">
        <a:xfrm>
          <a:off x="5238750" y="2076450"/>
          <a:ext cx="295275" cy="180022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7</xdr:row>
      <xdr:rowOff>0</xdr:rowOff>
    </xdr:from>
    <xdr:to>
      <xdr:col>17</xdr:col>
      <xdr:colOff>152400</xdr:colOff>
      <xdr:row>7</xdr:row>
      <xdr:rowOff>152400</xdr:rowOff>
    </xdr:to>
    <xdr:sp macro="" textlink="">
      <xdr:nvSpPr>
        <xdr:cNvPr id="22" name="Triangle 21">
          <a:extLst>
            <a:ext uri="{FF2B5EF4-FFF2-40B4-BE49-F238E27FC236}">
              <a16:creationId xmlns:a16="http://schemas.microsoft.com/office/drawing/2014/main" xmlns="" id="{00000000-0008-0000-0400-000016000000}"/>
            </a:ext>
          </a:extLst>
        </xdr:cNvPr>
        <xdr:cNvSpPr/>
      </xdr:nvSpPr>
      <xdr:spPr>
        <a:xfrm rot="16200000">
          <a:off x="9334500" y="140017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7</xdr:row>
      <xdr:rowOff>76200</xdr:rowOff>
    </xdr:from>
    <xdr:to>
      <xdr:col>17</xdr:col>
      <xdr:colOff>0</xdr:colOff>
      <xdr:row>7</xdr:row>
      <xdr:rowOff>76200</xdr:rowOff>
    </xdr:to>
    <xdr:sp macro="" textlink="">
      <xdr:nvSpPr>
        <xdr:cNvPr id="5166" name="Line 46">
          <a:extLst>
            <a:ext uri="{FF2B5EF4-FFF2-40B4-BE49-F238E27FC236}">
              <a16:creationId xmlns:a16="http://schemas.microsoft.com/office/drawing/2014/main" xmlns="" id="{00000000-0008-0000-0400-00002E140000}"/>
            </a:ext>
          </a:extLst>
        </xdr:cNvPr>
        <xdr:cNvSpPr>
          <a:spLocks noChangeShapeType="1"/>
        </xdr:cNvSpPr>
      </xdr:nvSpPr>
      <xdr:spPr bwMode="auto">
        <a:xfrm>
          <a:off x="7658100" y="147637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7</xdr:row>
      <xdr:rowOff>76200</xdr:rowOff>
    </xdr:from>
    <xdr:to>
      <xdr:col>15</xdr:col>
      <xdr:colOff>0</xdr:colOff>
      <xdr:row>9</xdr:row>
      <xdr:rowOff>76200</xdr:rowOff>
    </xdr:to>
    <xdr:sp macro="" textlink="">
      <xdr:nvSpPr>
        <xdr:cNvPr id="5167" name="Line 47">
          <a:extLst>
            <a:ext uri="{FF2B5EF4-FFF2-40B4-BE49-F238E27FC236}">
              <a16:creationId xmlns:a16="http://schemas.microsoft.com/office/drawing/2014/main" xmlns="" id="{00000000-0008-0000-0400-00002F140000}"/>
            </a:ext>
          </a:extLst>
        </xdr:cNvPr>
        <xdr:cNvSpPr>
          <a:spLocks noChangeShapeType="1"/>
        </xdr:cNvSpPr>
      </xdr:nvSpPr>
      <xdr:spPr bwMode="auto">
        <a:xfrm flipV="1">
          <a:off x="7362825" y="147637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12</xdr:row>
      <xdr:rowOff>0</xdr:rowOff>
    </xdr:from>
    <xdr:to>
      <xdr:col>17</xdr:col>
      <xdr:colOff>152400</xdr:colOff>
      <xdr:row>12</xdr:row>
      <xdr:rowOff>152400</xdr:rowOff>
    </xdr:to>
    <xdr:sp macro="" textlink="">
      <xdr:nvSpPr>
        <xdr:cNvPr id="23" name="Triangle 22">
          <a:extLst>
            <a:ext uri="{FF2B5EF4-FFF2-40B4-BE49-F238E27FC236}">
              <a16:creationId xmlns:a16="http://schemas.microsoft.com/office/drawing/2014/main" xmlns="" id="{00000000-0008-0000-0400-000017000000}"/>
            </a:ext>
          </a:extLst>
        </xdr:cNvPr>
        <xdr:cNvSpPr/>
      </xdr:nvSpPr>
      <xdr:spPr>
        <a:xfrm rot="16200000">
          <a:off x="9334500" y="240030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12</xdr:row>
      <xdr:rowOff>76200</xdr:rowOff>
    </xdr:from>
    <xdr:to>
      <xdr:col>17</xdr:col>
      <xdr:colOff>0</xdr:colOff>
      <xdr:row>12</xdr:row>
      <xdr:rowOff>76200</xdr:rowOff>
    </xdr:to>
    <xdr:sp macro="" textlink="">
      <xdr:nvSpPr>
        <xdr:cNvPr id="5168" name="Line 48">
          <a:extLst>
            <a:ext uri="{FF2B5EF4-FFF2-40B4-BE49-F238E27FC236}">
              <a16:creationId xmlns:a16="http://schemas.microsoft.com/office/drawing/2014/main" xmlns="" id="{00000000-0008-0000-0400-000030140000}"/>
            </a:ext>
          </a:extLst>
        </xdr:cNvPr>
        <xdr:cNvSpPr>
          <a:spLocks noChangeShapeType="1"/>
        </xdr:cNvSpPr>
      </xdr:nvSpPr>
      <xdr:spPr bwMode="auto">
        <a:xfrm>
          <a:off x="7658100" y="247650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9</xdr:row>
      <xdr:rowOff>76200</xdr:rowOff>
    </xdr:from>
    <xdr:to>
      <xdr:col>15</xdr:col>
      <xdr:colOff>0</xdr:colOff>
      <xdr:row>12</xdr:row>
      <xdr:rowOff>76200</xdr:rowOff>
    </xdr:to>
    <xdr:sp macro="" textlink="">
      <xdr:nvSpPr>
        <xdr:cNvPr id="5169" name="Line 49">
          <a:extLst>
            <a:ext uri="{FF2B5EF4-FFF2-40B4-BE49-F238E27FC236}">
              <a16:creationId xmlns:a16="http://schemas.microsoft.com/office/drawing/2014/main" xmlns="" id="{00000000-0008-0000-0400-000031140000}"/>
            </a:ext>
          </a:extLst>
        </xdr:cNvPr>
        <xdr:cNvSpPr>
          <a:spLocks noChangeShapeType="1"/>
        </xdr:cNvSpPr>
      </xdr:nvSpPr>
      <xdr:spPr bwMode="auto">
        <a:xfrm>
          <a:off x="7362825" y="187642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17</xdr:row>
      <xdr:rowOff>0</xdr:rowOff>
    </xdr:from>
    <xdr:to>
      <xdr:col>17</xdr:col>
      <xdr:colOff>152400</xdr:colOff>
      <xdr:row>17</xdr:row>
      <xdr:rowOff>152400</xdr:rowOff>
    </xdr:to>
    <xdr:sp macro="" textlink="">
      <xdr:nvSpPr>
        <xdr:cNvPr id="24" name="Triangle 23">
          <a:extLst>
            <a:ext uri="{FF2B5EF4-FFF2-40B4-BE49-F238E27FC236}">
              <a16:creationId xmlns:a16="http://schemas.microsoft.com/office/drawing/2014/main" xmlns="" id="{00000000-0008-0000-0400-000018000000}"/>
            </a:ext>
          </a:extLst>
        </xdr:cNvPr>
        <xdr:cNvSpPr/>
      </xdr:nvSpPr>
      <xdr:spPr>
        <a:xfrm rot="16200000">
          <a:off x="9334500" y="3400425"/>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17</xdr:row>
      <xdr:rowOff>76200</xdr:rowOff>
    </xdr:from>
    <xdr:to>
      <xdr:col>17</xdr:col>
      <xdr:colOff>0</xdr:colOff>
      <xdr:row>17</xdr:row>
      <xdr:rowOff>76200</xdr:rowOff>
    </xdr:to>
    <xdr:sp macro="" textlink="">
      <xdr:nvSpPr>
        <xdr:cNvPr id="5170" name="Line 50">
          <a:extLst>
            <a:ext uri="{FF2B5EF4-FFF2-40B4-BE49-F238E27FC236}">
              <a16:creationId xmlns:a16="http://schemas.microsoft.com/office/drawing/2014/main" xmlns="" id="{00000000-0008-0000-0400-000032140000}"/>
            </a:ext>
          </a:extLst>
        </xdr:cNvPr>
        <xdr:cNvSpPr>
          <a:spLocks noChangeShapeType="1"/>
        </xdr:cNvSpPr>
      </xdr:nvSpPr>
      <xdr:spPr bwMode="auto">
        <a:xfrm>
          <a:off x="7658100" y="3476625"/>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17</xdr:row>
      <xdr:rowOff>76200</xdr:rowOff>
    </xdr:from>
    <xdr:to>
      <xdr:col>15</xdr:col>
      <xdr:colOff>0</xdr:colOff>
      <xdr:row>19</xdr:row>
      <xdr:rowOff>76200</xdr:rowOff>
    </xdr:to>
    <xdr:sp macro="" textlink="">
      <xdr:nvSpPr>
        <xdr:cNvPr id="5171" name="Line 51">
          <a:extLst>
            <a:ext uri="{FF2B5EF4-FFF2-40B4-BE49-F238E27FC236}">
              <a16:creationId xmlns:a16="http://schemas.microsoft.com/office/drawing/2014/main" xmlns="" id="{00000000-0008-0000-0400-000033140000}"/>
            </a:ext>
          </a:extLst>
        </xdr:cNvPr>
        <xdr:cNvSpPr>
          <a:spLocks noChangeShapeType="1"/>
        </xdr:cNvSpPr>
      </xdr:nvSpPr>
      <xdr:spPr bwMode="auto">
        <a:xfrm flipV="1">
          <a:off x="7362825" y="3476625"/>
          <a:ext cx="295275" cy="40005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22</xdr:row>
      <xdr:rowOff>0</xdr:rowOff>
    </xdr:from>
    <xdr:to>
      <xdr:col>17</xdr:col>
      <xdr:colOff>152400</xdr:colOff>
      <xdr:row>22</xdr:row>
      <xdr:rowOff>152400</xdr:rowOff>
    </xdr:to>
    <xdr:sp macro="" textlink="">
      <xdr:nvSpPr>
        <xdr:cNvPr id="25" name="Triangle 24">
          <a:extLst>
            <a:ext uri="{FF2B5EF4-FFF2-40B4-BE49-F238E27FC236}">
              <a16:creationId xmlns:a16="http://schemas.microsoft.com/office/drawing/2014/main" xmlns="" id="{00000000-0008-0000-0400-000019000000}"/>
            </a:ext>
          </a:extLst>
        </xdr:cNvPr>
        <xdr:cNvSpPr/>
      </xdr:nvSpPr>
      <xdr:spPr>
        <a:xfrm rot="16200000">
          <a:off x="9334500" y="4400550"/>
          <a:ext cx="152400" cy="152400"/>
        </a:xfrm>
        <a:prstGeom prst="triangle">
          <a:avLst/>
        </a:prstGeom>
        <a:solidFill>
          <a:srgbClr val="00B0F0"/>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76200</xdr:rowOff>
    </xdr:from>
    <xdr:to>
      <xdr:col>17</xdr:col>
      <xdr:colOff>0</xdr:colOff>
      <xdr:row>22</xdr:row>
      <xdr:rowOff>76200</xdr:rowOff>
    </xdr:to>
    <xdr:sp macro="" textlink="">
      <xdr:nvSpPr>
        <xdr:cNvPr id="5172" name="Line 52">
          <a:extLst>
            <a:ext uri="{FF2B5EF4-FFF2-40B4-BE49-F238E27FC236}">
              <a16:creationId xmlns:a16="http://schemas.microsoft.com/office/drawing/2014/main" xmlns="" id="{00000000-0008-0000-0400-000034140000}"/>
            </a:ext>
          </a:extLst>
        </xdr:cNvPr>
        <xdr:cNvSpPr>
          <a:spLocks noChangeShapeType="1"/>
        </xdr:cNvSpPr>
      </xdr:nvSpPr>
      <xdr:spPr bwMode="auto">
        <a:xfrm>
          <a:off x="7658100" y="4476750"/>
          <a:ext cx="16764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152400</xdr:colOff>
      <xdr:row>19</xdr:row>
      <xdr:rowOff>76200</xdr:rowOff>
    </xdr:from>
    <xdr:to>
      <xdr:col>15</xdr:col>
      <xdr:colOff>0</xdr:colOff>
      <xdr:row>22</xdr:row>
      <xdr:rowOff>76200</xdr:rowOff>
    </xdr:to>
    <xdr:sp macro="" textlink="">
      <xdr:nvSpPr>
        <xdr:cNvPr id="5173" name="Line 53">
          <a:extLst>
            <a:ext uri="{FF2B5EF4-FFF2-40B4-BE49-F238E27FC236}">
              <a16:creationId xmlns:a16="http://schemas.microsoft.com/office/drawing/2014/main" xmlns="" id="{00000000-0008-0000-0400-000035140000}"/>
            </a:ext>
          </a:extLst>
        </xdr:cNvPr>
        <xdr:cNvSpPr>
          <a:spLocks noChangeShapeType="1"/>
        </xdr:cNvSpPr>
      </xdr:nvSpPr>
      <xdr:spPr bwMode="auto">
        <a:xfrm>
          <a:off x="7362825" y="3876675"/>
          <a:ext cx="295275" cy="600075"/>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152400</xdr:colOff>
      <xdr:row>25</xdr:row>
      <xdr:rowOff>152400</xdr:rowOff>
    </xdr:to>
    <xdr:sp macro="" textlink="">
      <xdr:nvSpPr>
        <xdr:cNvPr id="26" name="Square 25">
          <a:extLst>
            <a:ext uri="{FF2B5EF4-FFF2-40B4-BE49-F238E27FC236}">
              <a16:creationId xmlns:a16="http://schemas.microsoft.com/office/drawing/2014/main" xmlns="" id="{00000000-0008-0000-0400-00001A000000}"/>
            </a:ext>
          </a:extLst>
        </xdr:cNvPr>
        <xdr:cNvSpPr/>
      </xdr:nvSpPr>
      <xdr:spPr>
        <a:xfrm>
          <a:off x="838200" y="5000625"/>
          <a:ext cx="152400" cy="152400"/>
        </a:xfrm>
        <a:prstGeom prst="rect">
          <a:avLst/>
        </a:prstGeom>
        <a:solidFill>
          <a:srgbClr val="FFFF00">
            <a:alpha val="50000"/>
          </a:srgbClr>
        </a:solidFill>
        <a:ln w="1270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blurRad="40000" dist="23000" dir="5400000" rotWithShape="0">
                  <a:srgbClr val="000000">
                    <a:alpha val="35000"/>
                  </a:srgbClr>
                </a:outerShdw>
              </a:effectLst>
            </a14:hiddenEffects>
          </a:ext>
        </a:ex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25</xdr:row>
      <xdr:rowOff>76200</xdr:rowOff>
    </xdr:from>
    <xdr:to>
      <xdr:col>1</xdr:col>
      <xdr:colOff>0</xdr:colOff>
      <xdr:row>25</xdr:row>
      <xdr:rowOff>76200</xdr:rowOff>
    </xdr:to>
    <xdr:sp macro="" textlink="">
      <xdr:nvSpPr>
        <xdr:cNvPr id="5174" name="Line 54">
          <a:extLst>
            <a:ext uri="{FF2B5EF4-FFF2-40B4-BE49-F238E27FC236}">
              <a16:creationId xmlns:a16="http://schemas.microsoft.com/office/drawing/2014/main" xmlns="" id="{00000000-0008-0000-0400-000036140000}"/>
            </a:ext>
          </a:extLst>
        </xdr:cNvPr>
        <xdr:cNvSpPr>
          <a:spLocks noChangeShapeType="1"/>
        </xdr:cNvSpPr>
      </xdr:nvSpPr>
      <xdr:spPr bwMode="auto">
        <a:xfrm>
          <a:off x="0" y="5076825"/>
          <a:ext cx="838200" cy="0"/>
        </a:xfrm>
        <a:prstGeom prst="line">
          <a:avLst/>
        </a:prstGeom>
        <a:noFill/>
        <a:ln w="12700">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ry/mrm/tree/tree204/20160318-1832-tree202-pro.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ry/mrm/tree/tree211/TreePlan-211-Pro-Addin.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ty"/>
      <sheetName val="Naming Conventions"/>
      <sheetName val="TreePlanXLM"/>
      <sheetName val="TreePlan License"/>
      <sheetName val="Bins"/>
      <sheetName val="TreePlan Help"/>
    </sheetNames>
    <sheetDataSet>
      <sheetData sheetId="0"/>
      <sheetData sheetId="1"/>
      <sheetData sheetId="2">
        <row r="1">
          <cell r="A1" t="str">
            <v>BuildTree</v>
          </cell>
        </row>
        <row r="257">
          <cell r="B257" t="b">
            <v>1</v>
          </cell>
        </row>
        <row r="610">
          <cell r="B610" t="b">
            <v>1</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ty"/>
      <sheetName val="Naming Conventions"/>
      <sheetName val="TreePlanXLM"/>
      <sheetName val="TreePlan License"/>
      <sheetName val="Bins"/>
      <sheetName val="TreePlan Help"/>
    </sheetNames>
    <sheetDataSet>
      <sheetData sheetId="0"/>
      <sheetData sheetId="1"/>
      <sheetData sheetId="2">
        <row r="257">
          <cell r="B257" t="b">
            <v>1</v>
          </cell>
        </row>
        <row r="616">
          <cell r="B616" t="b">
            <v>1</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V1012"/>
  <sheetViews>
    <sheetView tabSelected="1" zoomScaleNormal="100" workbookViewId="0"/>
  </sheetViews>
  <sheetFormatPr defaultColWidth="11" defaultRowHeight="15.75" x14ac:dyDescent="0.25"/>
  <cols>
    <col min="2" max="2" width="2.25" customWidth="1"/>
    <col min="3" max="3" width="3.625" customWidth="1"/>
    <col min="6" max="6" width="2.25" customWidth="1"/>
    <col min="7" max="7" width="3.625" customWidth="1"/>
    <col min="10" max="10" width="2.25" customWidth="1"/>
    <col min="11" max="11" width="3.625" customWidth="1"/>
    <col min="14" max="14" width="2.25" customWidth="1"/>
    <col min="15" max="15" width="3.625" customWidth="1"/>
    <col min="18" max="18" width="2.25" customWidth="1"/>
  </cols>
  <sheetData>
    <row r="2" spans="8:19" x14ac:dyDescent="0.25">
      <c r="L2" t="s">
        <v>23</v>
      </c>
    </row>
    <row r="3" spans="8:19" x14ac:dyDescent="0.25">
      <c r="S3">
        <f>SUM(D20,H12,L4)</f>
        <v>80000</v>
      </c>
    </row>
    <row r="4" spans="8:19" x14ac:dyDescent="0.25">
      <c r="L4" s="1">
        <v>-120000</v>
      </c>
      <c r="M4">
        <f>S3</f>
        <v>80000</v>
      </c>
    </row>
    <row r="6" spans="8:19" x14ac:dyDescent="0.25">
      <c r="P6" s="1">
        <v>0.5</v>
      </c>
    </row>
    <row r="7" spans="8:19" x14ac:dyDescent="0.25">
      <c r="P7" t="s">
        <v>29</v>
      </c>
    </row>
    <row r="8" spans="8:19" x14ac:dyDescent="0.25">
      <c r="S8">
        <f>SUM(D20,H12,L11,P9)</f>
        <v>150000</v>
      </c>
    </row>
    <row r="9" spans="8:19" x14ac:dyDescent="0.25">
      <c r="H9" s="1">
        <v>0.5</v>
      </c>
      <c r="L9" t="s">
        <v>24</v>
      </c>
      <c r="P9" s="1">
        <v>0</v>
      </c>
      <c r="Q9">
        <f>S8</f>
        <v>150000</v>
      </c>
    </row>
    <row r="10" spans="8:19" x14ac:dyDescent="0.25">
      <c r="H10" t="s">
        <v>20</v>
      </c>
    </row>
    <row r="11" spans="8:19" x14ac:dyDescent="0.25">
      <c r="J11">
        <f>IF(I12=M4,1,IF(I12=M11,2,IF(I12=M21,3)))</f>
        <v>2</v>
      </c>
      <c r="L11" s="1">
        <v>-50000</v>
      </c>
      <c r="M11">
        <f>IF(ABS(1-(P6+P11))&lt;=0.00001,P6*Q9+P11*Q14,NA())</f>
        <v>90000</v>
      </c>
      <c r="P11" s="1">
        <v>0.5</v>
      </c>
    </row>
    <row r="12" spans="8:19" x14ac:dyDescent="0.25">
      <c r="H12" s="1">
        <v>250000</v>
      </c>
      <c r="I12">
        <f>MAX(M4,M11,M21)</f>
        <v>90000</v>
      </c>
      <c r="P12" t="s">
        <v>26</v>
      </c>
    </row>
    <row r="13" spans="8:19" x14ac:dyDescent="0.25">
      <c r="S13">
        <f>SUM(D20,H12,L11,P14)</f>
        <v>30000</v>
      </c>
    </row>
    <row r="14" spans="8:19" x14ac:dyDescent="0.25">
      <c r="P14" s="1">
        <v>-120000</v>
      </c>
      <c r="Q14">
        <f>S13</f>
        <v>30000</v>
      </c>
    </row>
    <row r="16" spans="8:19" x14ac:dyDescent="0.25">
      <c r="P16" s="1">
        <v>0.7</v>
      </c>
    </row>
    <row r="17" spans="1:19" x14ac:dyDescent="0.25">
      <c r="P17" t="s">
        <v>27</v>
      </c>
    </row>
    <row r="18" spans="1:19" x14ac:dyDescent="0.25">
      <c r="D18" t="s">
        <v>19</v>
      </c>
      <c r="S18">
        <f>SUM(D20,H12,L21,P19)</f>
        <v>120000</v>
      </c>
    </row>
    <row r="19" spans="1:19" x14ac:dyDescent="0.25">
      <c r="L19" t="s">
        <v>25</v>
      </c>
      <c r="P19" s="1">
        <v>0</v>
      </c>
      <c r="Q19">
        <f>S18</f>
        <v>120000</v>
      </c>
    </row>
    <row r="20" spans="1:19" x14ac:dyDescent="0.25">
      <c r="D20" s="1">
        <v>-50000</v>
      </c>
      <c r="E20">
        <f>IF(ABS(1-(H9+H26))&lt;=0.00001,H9*I12+H26*I29,NA())</f>
        <v>20000</v>
      </c>
    </row>
    <row r="21" spans="1:19" x14ac:dyDescent="0.25">
      <c r="L21" s="1">
        <v>-80000</v>
      </c>
      <c r="M21">
        <f>IF(ABS(1-(P16+P21))&lt;=0.00001,P16*Q19+P21*Q24,NA())</f>
        <v>84000</v>
      </c>
      <c r="P21" s="1">
        <v>0.3</v>
      </c>
    </row>
    <row r="22" spans="1:19" x14ac:dyDescent="0.25">
      <c r="P22" t="s">
        <v>28</v>
      </c>
    </row>
    <row r="23" spans="1:19" x14ac:dyDescent="0.25">
      <c r="S23">
        <f>SUM(D20,H12,L21,P24)</f>
        <v>0</v>
      </c>
    </row>
    <row r="24" spans="1:19" x14ac:dyDescent="0.25">
      <c r="P24" s="1">
        <v>-120000</v>
      </c>
      <c r="Q24">
        <f>S23</f>
        <v>0</v>
      </c>
    </row>
    <row r="26" spans="1:19" x14ac:dyDescent="0.25">
      <c r="B26">
        <f>IF(A27=E20,1,IF(A27=E34,2))</f>
        <v>1</v>
      </c>
      <c r="H26" s="1">
        <v>0.5</v>
      </c>
    </row>
    <row r="27" spans="1:19" x14ac:dyDescent="0.25">
      <c r="A27">
        <f>MAX(E20,E34)</f>
        <v>20000</v>
      </c>
      <c r="H27" t="s">
        <v>21</v>
      </c>
    </row>
    <row r="28" spans="1:19" x14ac:dyDescent="0.25">
      <c r="S28">
        <f>SUM(D20,H29)</f>
        <v>-50000</v>
      </c>
    </row>
    <row r="29" spans="1:19" x14ac:dyDescent="0.25">
      <c r="H29" s="1">
        <v>0</v>
      </c>
      <c r="I29">
        <f>S28</f>
        <v>-50000</v>
      </c>
    </row>
    <row r="32" spans="1:19" x14ac:dyDescent="0.25">
      <c r="D32" t="s">
        <v>22</v>
      </c>
    </row>
    <row r="33" spans="4:19" x14ac:dyDescent="0.25">
      <c r="S33">
        <f>SUM(D34)</f>
        <v>0</v>
      </c>
    </row>
    <row r="34" spans="4:19" x14ac:dyDescent="0.25">
      <c r="D34" s="1">
        <v>0</v>
      </c>
      <c r="E34">
        <f>S33</f>
        <v>0</v>
      </c>
    </row>
    <row r="1000" spans="190:204" x14ac:dyDescent="0.25">
      <c r="GH1000" t="s">
        <v>0</v>
      </c>
      <c r="GI1000" t="s">
        <v>1</v>
      </c>
      <c r="GJ1000" t="s">
        <v>2</v>
      </c>
      <c r="GK1000" t="s">
        <v>3</v>
      </c>
      <c r="GL1000" t="s">
        <v>4</v>
      </c>
      <c r="GM1000" t="s">
        <v>5</v>
      </c>
      <c r="GN1000" t="s">
        <v>6</v>
      </c>
      <c r="GO1000" t="s">
        <v>7</v>
      </c>
      <c r="GP1000" t="s">
        <v>8</v>
      </c>
      <c r="GQ1000" t="s">
        <v>9</v>
      </c>
      <c r="GR1000" t="s">
        <v>10</v>
      </c>
      <c r="GS1000" t="s">
        <v>11</v>
      </c>
      <c r="GT1000" t="s">
        <v>12</v>
      </c>
      <c r="GU1000" t="s">
        <v>13</v>
      </c>
      <c r="GV1000" t="s">
        <v>14</v>
      </c>
    </row>
    <row r="1001" spans="190:204" x14ac:dyDescent="0.25">
      <c r="GH1001">
        <v>0</v>
      </c>
      <c r="GI1001" t="s">
        <v>15</v>
      </c>
      <c r="GJ1001">
        <v>0</v>
      </c>
      <c r="GK1001">
        <v>0</v>
      </c>
      <c r="GL1001">
        <v>0</v>
      </c>
      <c r="GM1001" t="s">
        <v>16</v>
      </c>
      <c r="GN1001">
        <v>2</v>
      </c>
      <c r="GO1001">
        <v>1</v>
      </c>
      <c r="GP1001">
        <v>2</v>
      </c>
      <c r="GQ1001">
        <v>0</v>
      </c>
      <c r="GR1001">
        <v>0</v>
      </c>
      <c r="GS1001">
        <v>0</v>
      </c>
      <c r="GT1001">
        <v>25</v>
      </c>
      <c r="GU1001">
        <v>1</v>
      </c>
      <c r="GV1001" t="b">
        <v>1</v>
      </c>
    </row>
    <row r="1002" spans="190:204" x14ac:dyDescent="0.25">
      <c r="GH1002">
        <v>1</v>
      </c>
      <c r="GK1002">
        <v>0</v>
      </c>
      <c r="GL1002">
        <v>0</v>
      </c>
      <c r="GM1002" t="s">
        <v>18</v>
      </c>
      <c r="GN1002">
        <v>2</v>
      </c>
      <c r="GO1002">
        <v>3</v>
      </c>
      <c r="GP1002">
        <v>4</v>
      </c>
      <c r="GQ1002">
        <v>0</v>
      </c>
      <c r="GR1002">
        <v>0</v>
      </c>
      <c r="GS1002">
        <v>0</v>
      </c>
      <c r="GT1002">
        <v>18</v>
      </c>
      <c r="GU1002">
        <v>5</v>
      </c>
      <c r="GV1002" t="b">
        <v>1</v>
      </c>
    </row>
    <row r="1003" spans="190:204" x14ac:dyDescent="0.25">
      <c r="GH1003">
        <v>2</v>
      </c>
      <c r="GK1003">
        <v>0</v>
      </c>
      <c r="GL1003">
        <v>0</v>
      </c>
      <c r="GM1003" t="s">
        <v>17</v>
      </c>
      <c r="GN1003">
        <v>0</v>
      </c>
      <c r="GO1003">
        <v>0</v>
      </c>
      <c r="GP1003">
        <v>0</v>
      </c>
      <c r="GQ1003">
        <v>0</v>
      </c>
      <c r="GR1003">
        <v>0</v>
      </c>
      <c r="GS1003">
        <v>0</v>
      </c>
      <c r="GT1003">
        <v>32</v>
      </c>
      <c r="GU1003">
        <v>5</v>
      </c>
      <c r="GV1003" t="b">
        <v>1</v>
      </c>
    </row>
    <row r="1004" spans="190:204" x14ac:dyDescent="0.25">
      <c r="GH1004">
        <v>3</v>
      </c>
      <c r="GL1004">
        <v>1</v>
      </c>
      <c r="GM1004" t="s">
        <v>16</v>
      </c>
      <c r="GN1004">
        <v>3</v>
      </c>
      <c r="GO1004">
        <v>5</v>
      </c>
      <c r="GP1004">
        <v>6</v>
      </c>
      <c r="GQ1004">
        <v>7</v>
      </c>
      <c r="GR1004">
        <v>0</v>
      </c>
      <c r="GS1004">
        <v>0</v>
      </c>
      <c r="GT1004">
        <v>10</v>
      </c>
      <c r="GU1004">
        <v>9</v>
      </c>
      <c r="GV1004" t="b">
        <v>1</v>
      </c>
    </row>
    <row r="1005" spans="190:204" x14ac:dyDescent="0.25">
      <c r="GH1005">
        <v>4</v>
      </c>
      <c r="GL1005">
        <v>1</v>
      </c>
      <c r="GM1005" t="s">
        <v>17</v>
      </c>
      <c r="GN1005">
        <v>0</v>
      </c>
      <c r="GO1005">
        <v>0</v>
      </c>
      <c r="GP1005">
        <v>0</v>
      </c>
      <c r="GQ1005">
        <v>0</v>
      </c>
      <c r="GR1005">
        <v>0</v>
      </c>
      <c r="GS1005">
        <v>0</v>
      </c>
      <c r="GT1005">
        <v>27</v>
      </c>
      <c r="GU1005">
        <v>9</v>
      </c>
      <c r="GV1005" t="b">
        <v>1</v>
      </c>
    </row>
    <row r="1006" spans="190:204" x14ac:dyDescent="0.25">
      <c r="GH1006">
        <v>5</v>
      </c>
      <c r="GK1006">
        <v>0</v>
      </c>
      <c r="GL1006">
        <v>3</v>
      </c>
      <c r="GM1006" t="s">
        <v>17</v>
      </c>
      <c r="GN1006">
        <v>0</v>
      </c>
      <c r="GO1006">
        <v>0</v>
      </c>
      <c r="GP1006">
        <v>0</v>
      </c>
      <c r="GQ1006">
        <v>0</v>
      </c>
      <c r="GR1006">
        <v>0</v>
      </c>
      <c r="GS1006">
        <v>0</v>
      </c>
      <c r="GT1006">
        <v>2</v>
      </c>
      <c r="GU1006">
        <v>13</v>
      </c>
      <c r="GV1006" t="b">
        <v>1</v>
      </c>
    </row>
    <row r="1007" spans="190:204" x14ac:dyDescent="0.25">
      <c r="GH1007">
        <v>6</v>
      </c>
      <c r="GK1007">
        <v>0</v>
      </c>
      <c r="GL1007">
        <v>3</v>
      </c>
      <c r="GM1007" t="s">
        <v>18</v>
      </c>
      <c r="GN1007">
        <v>2</v>
      </c>
      <c r="GO1007">
        <v>8</v>
      </c>
      <c r="GP1007">
        <v>9</v>
      </c>
      <c r="GQ1007">
        <v>0</v>
      </c>
      <c r="GR1007">
        <v>0</v>
      </c>
      <c r="GS1007">
        <v>0</v>
      </c>
      <c r="GT1007">
        <v>9</v>
      </c>
      <c r="GU1007">
        <v>13</v>
      </c>
      <c r="GV1007" t="b">
        <v>1</v>
      </c>
    </row>
    <row r="1008" spans="190:204" x14ac:dyDescent="0.25">
      <c r="GH1008">
        <v>7</v>
      </c>
      <c r="GK1008">
        <v>0</v>
      </c>
      <c r="GL1008">
        <v>3</v>
      </c>
      <c r="GM1008" t="s">
        <v>18</v>
      </c>
      <c r="GN1008">
        <v>2</v>
      </c>
      <c r="GO1008">
        <v>10</v>
      </c>
      <c r="GP1008">
        <v>11</v>
      </c>
      <c r="GQ1008">
        <v>0</v>
      </c>
      <c r="GR1008">
        <v>0</v>
      </c>
      <c r="GS1008">
        <v>0</v>
      </c>
      <c r="GT1008">
        <v>19</v>
      </c>
      <c r="GU1008">
        <v>13</v>
      </c>
      <c r="GV1008" t="b">
        <v>1</v>
      </c>
    </row>
    <row r="1009" spans="190:204" x14ac:dyDescent="0.25">
      <c r="GH1009">
        <v>8</v>
      </c>
      <c r="GL1009">
        <v>6</v>
      </c>
      <c r="GM1009" t="s">
        <v>17</v>
      </c>
      <c r="GN1009">
        <v>0</v>
      </c>
      <c r="GO1009">
        <v>0</v>
      </c>
      <c r="GP1009">
        <v>0</v>
      </c>
      <c r="GQ1009">
        <v>0</v>
      </c>
      <c r="GR1009">
        <v>0</v>
      </c>
      <c r="GS1009">
        <v>0</v>
      </c>
      <c r="GT1009">
        <v>7</v>
      </c>
      <c r="GU1009">
        <v>17</v>
      </c>
      <c r="GV1009" t="b">
        <v>1</v>
      </c>
    </row>
    <row r="1010" spans="190:204" x14ac:dyDescent="0.25">
      <c r="GH1010">
        <v>9</v>
      </c>
      <c r="GL1010">
        <v>6</v>
      </c>
      <c r="GM1010" t="s">
        <v>17</v>
      </c>
      <c r="GN1010">
        <v>0</v>
      </c>
      <c r="GO1010">
        <v>0</v>
      </c>
      <c r="GP1010">
        <v>0</v>
      </c>
      <c r="GQ1010">
        <v>0</v>
      </c>
      <c r="GR1010">
        <v>0</v>
      </c>
      <c r="GS1010">
        <v>0</v>
      </c>
      <c r="GT1010">
        <v>12</v>
      </c>
      <c r="GU1010">
        <v>17</v>
      </c>
      <c r="GV1010" t="b">
        <v>1</v>
      </c>
    </row>
    <row r="1011" spans="190:204" x14ac:dyDescent="0.25">
      <c r="GH1011">
        <v>10</v>
      </c>
      <c r="GL1011">
        <v>7</v>
      </c>
      <c r="GM1011" t="s">
        <v>17</v>
      </c>
      <c r="GN1011">
        <v>0</v>
      </c>
      <c r="GO1011">
        <v>0</v>
      </c>
      <c r="GP1011">
        <v>0</v>
      </c>
      <c r="GQ1011">
        <v>0</v>
      </c>
      <c r="GR1011">
        <v>0</v>
      </c>
      <c r="GS1011">
        <v>0</v>
      </c>
      <c r="GT1011">
        <v>17</v>
      </c>
      <c r="GU1011">
        <v>17</v>
      </c>
      <c r="GV1011" t="b">
        <v>1</v>
      </c>
    </row>
    <row r="1012" spans="190:204" x14ac:dyDescent="0.25">
      <c r="GH1012">
        <v>11</v>
      </c>
      <c r="GL1012">
        <v>7</v>
      </c>
      <c r="GM1012" t="s">
        <v>17</v>
      </c>
      <c r="GN1012">
        <v>0</v>
      </c>
      <c r="GO1012">
        <v>0</v>
      </c>
      <c r="GP1012">
        <v>0</v>
      </c>
      <c r="GQ1012">
        <v>0</v>
      </c>
      <c r="GR1012">
        <v>0</v>
      </c>
      <c r="GS1012">
        <v>0</v>
      </c>
      <c r="GT1012">
        <v>22</v>
      </c>
      <c r="GU1012">
        <v>17</v>
      </c>
      <c r="GV1012" t="b">
        <v>1</v>
      </c>
    </row>
  </sheetData>
  <phoneticPr fontId="4" type="noConversion"/>
  <pageMargins left="0.75" right="0.75" top="1" bottom="1" header="0.5" footer="0.5"/>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1012"/>
  <sheetViews>
    <sheetView zoomScaleNormal="100" workbookViewId="0"/>
  </sheetViews>
  <sheetFormatPr defaultColWidth="11" defaultRowHeight="15.75" x14ac:dyDescent="0.25"/>
  <cols>
    <col min="2" max="2" width="2.25" customWidth="1"/>
    <col min="3" max="3" width="3.625" customWidth="1"/>
    <col min="6" max="6" width="2.25" customWidth="1"/>
    <col min="7" max="7" width="3.625" customWidth="1"/>
    <col min="10" max="10" width="2.25" customWidth="1"/>
    <col min="11" max="11" width="3.625" customWidth="1"/>
    <col min="14" max="14" width="2.25" customWidth="1"/>
    <col min="15" max="15" width="3.625" customWidth="1"/>
    <col min="18" max="18" width="2.25" customWidth="1"/>
    <col min="19" max="19" width="11" style="3"/>
  </cols>
  <sheetData>
    <row r="1" spans="8:19" x14ac:dyDescent="0.25">
      <c r="S1"/>
    </row>
    <row r="2" spans="8:19" x14ac:dyDescent="0.25">
      <c r="L2" t="s">
        <v>23</v>
      </c>
      <c r="S2"/>
    </row>
    <row r="3" spans="8:19" x14ac:dyDescent="0.25">
      <c r="S3" s="3">
        <f>SUM(D20,H12,L4)</f>
        <v>80000</v>
      </c>
    </row>
    <row r="4" spans="8:19" x14ac:dyDescent="0.25">
      <c r="L4" s="2">
        <v>-120000</v>
      </c>
      <c r="M4" s="3">
        <f>S3</f>
        <v>80000</v>
      </c>
      <c r="S4"/>
    </row>
    <row r="5" spans="8:19" x14ac:dyDescent="0.25">
      <c r="S5"/>
    </row>
    <row r="6" spans="8:19" x14ac:dyDescent="0.25">
      <c r="P6" s="1">
        <v>0.5</v>
      </c>
      <c r="S6"/>
    </row>
    <row r="7" spans="8:19" x14ac:dyDescent="0.25">
      <c r="P7" t="s">
        <v>29</v>
      </c>
      <c r="S7"/>
    </row>
    <row r="8" spans="8:19" x14ac:dyDescent="0.25">
      <c r="S8" s="3">
        <f>SUM(D20,H12,L11,P9)</f>
        <v>150000</v>
      </c>
    </row>
    <row r="9" spans="8:19" x14ac:dyDescent="0.25">
      <c r="H9" s="1">
        <v>0.5</v>
      </c>
      <c r="L9" t="s">
        <v>24</v>
      </c>
      <c r="P9" s="2">
        <v>0</v>
      </c>
      <c r="Q9" s="3">
        <f>S8</f>
        <v>150000</v>
      </c>
      <c r="S9"/>
    </row>
    <row r="10" spans="8:19" x14ac:dyDescent="0.25">
      <c r="H10" t="s">
        <v>20</v>
      </c>
      <c r="S10"/>
    </row>
    <row r="11" spans="8:19" x14ac:dyDescent="0.25">
      <c r="J11">
        <f>IF(I12=M4,1,IF(I12=M11,2,IF(I12=M21,3)))</f>
        <v>2</v>
      </c>
      <c r="L11" s="2">
        <v>-50000</v>
      </c>
      <c r="M11" s="3">
        <f>IF(ABS(1-(P6+P11))&lt;=0.00001,P6*Q9+P11*Q14,NA())</f>
        <v>90000</v>
      </c>
      <c r="P11" s="1">
        <v>0.5</v>
      </c>
      <c r="S11"/>
    </row>
    <row r="12" spans="8:19" x14ac:dyDescent="0.25">
      <c r="H12" s="2">
        <v>250000</v>
      </c>
      <c r="I12" s="3">
        <f>MAX(M4,M11,M21)</f>
        <v>90000</v>
      </c>
      <c r="P12" t="s">
        <v>26</v>
      </c>
      <c r="S12"/>
    </row>
    <row r="13" spans="8:19" x14ac:dyDescent="0.25">
      <c r="S13" s="3">
        <f>SUM(D20,H12,L11,P14)</f>
        <v>30000</v>
      </c>
    </row>
    <row r="14" spans="8:19" x14ac:dyDescent="0.25">
      <c r="P14" s="2">
        <v>-120000</v>
      </c>
      <c r="Q14" s="3">
        <f>S13</f>
        <v>30000</v>
      </c>
      <c r="S14"/>
    </row>
    <row r="15" spans="8:19" x14ac:dyDescent="0.25">
      <c r="S15"/>
    </row>
    <row r="16" spans="8:19" x14ac:dyDescent="0.25">
      <c r="P16" s="1">
        <v>0.7</v>
      </c>
      <c r="S16"/>
    </row>
    <row r="17" spans="1:19" x14ac:dyDescent="0.25">
      <c r="P17" t="s">
        <v>27</v>
      </c>
      <c r="S17"/>
    </row>
    <row r="18" spans="1:19" x14ac:dyDescent="0.25">
      <c r="D18" t="s">
        <v>19</v>
      </c>
      <c r="S18" s="3">
        <f>SUM(D20,H12,L21,P19)</f>
        <v>120000</v>
      </c>
    </row>
    <row r="19" spans="1:19" x14ac:dyDescent="0.25">
      <c r="L19" t="s">
        <v>25</v>
      </c>
      <c r="P19" s="2">
        <v>0</v>
      </c>
      <c r="Q19" s="3">
        <f>S18</f>
        <v>120000</v>
      </c>
      <c r="S19"/>
    </row>
    <row r="20" spans="1:19" x14ac:dyDescent="0.25">
      <c r="D20" s="2">
        <v>-50000</v>
      </c>
      <c r="E20" s="3">
        <f>IF(ABS(1-(H9+H26))&lt;=0.00001,H9*I12+H26*I29,NA())</f>
        <v>20000</v>
      </c>
      <c r="S20"/>
    </row>
    <row r="21" spans="1:19" x14ac:dyDescent="0.25">
      <c r="L21" s="2">
        <v>-80000</v>
      </c>
      <c r="M21" s="3">
        <f>IF(ABS(1-(P16+P21))&lt;=0.00001,P16*Q19+P21*Q24,NA())</f>
        <v>84000</v>
      </c>
      <c r="P21" s="1">
        <v>0.3</v>
      </c>
      <c r="S21"/>
    </row>
    <row r="22" spans="1:19" x14ac:dyDescent="0.25">
      <c r="P22" t="s">
        <v>28</v>
      </c>
      <c r="S22"/>
    </row>
    <row r="23" spans="1:19" x14ac:dyDescent="0.25">
      <c r="S23" s="3">
        <f>SUM(D20,H12,L21,P24)</f>
        <v>0</v>
      </c>
    </row>
    <row r="24" spans="1:19" x14ac:dyDescent="0.25">
      <c r="P24" s="2">
        <v>-120000</v>
      </c>
      <c r="Q24" s="3">
        <f>S23</f>
        <v>0</v>
      </c>
      <c r="S24"/>
    </row>
    <row r="25" spans="1:19" x14ac:dyDescent="0.25">
      <c r="S25"/>
    </row>
    <row r="26" spans="1:19" x14ac:dyDescent="0.25">
      <c r="B26">
        <f>IF(A27=E20,1,IF(A27=E34,2))</f>
        <v>1</v>
      </c>
      <c r="H26" s="1">
        <v>0.5</v>
      </c>
      <c r="S26"/>
    </row>
    <row r="27" spans="1:19" x14ac:dyDescent="0.25">
      <c r="A27" s="3">
        <f>MAX(E20,E34)</f>
        <v>20000</v>
      </c>
      <c r="H27" t="s">
        <v>21</v>
      </c>
      <c r="S27"/>
    </row>
    <row r="28" spans="1:19" x14ac:dyDescent="0.25">
      <c r="S28" s="3">
        <f>SUM(D20,H29)</f>
        <v>-50000</v>
      </c>
    </row>
    <row r="29" spans="1:19" x14ac:dyDescent="0.25">
      <c r="H29" s="2">
        <v>0</v>
      </c>
      <c r="I29" s="3">
        <f>S28</f>
        <v>-50000</v>
      </c>
      <c r="S29"/>
    </row>
    <row r="30" spans="1:19" x14ac:dyDescent="0.25">
      <c r="S30"/>
    </row>
    <row r="31" spans="1:19" x14ac:dyDescent="0.25">
      <c r="S31"/>
    </row>
    <row r="32" spans="1:19" x14ac:dyDescent="0.25">
      <c r="D32" t="s">
        <v>22</v>
      </c>
      <c r="S32"/>
    </row>
    <row r="33" spans="4:19" x14ac:dyDescent="0.25">
      <c r="S33" s="3">
        <f>SUM(D34)</f>
        <v>0</v>
      </c>
    </row>
    <row r="34" spans="4:19" x14ac:dyDescent="0.25">
      <c r="D34" s="2">
        <v>0</v>
      </c>
      <c r="E34" s="3">
        <f>S33</f>
        <v>0</v>
      </c>
      <c r="S34"/>
    </row>
    <row r="1000" spans="190:204" x14ac:dyDescent="0.25">
      <c r="GH1000" t="s">
        <v>0</v>
      </c>
      <c r="GI1000" t="s">
        <v>1</v>
      </c>
      <c r="GJ1000" t="s">
        <v>2</v>
      </c>
      <c r="GK1000" t="s">
        <v>3</v>
      </c>
      <c r="GL1000" t="s">
        <v>4</v>
      </c>
      <c r="GM1000" t="s">
        <v>5</v>
      </c>
      <c r="GN1000" t="s">
        <v>6</v>
      </c>
      <c r="GO1000" t="s">
        <v>7</v>
      </c>
      <c r="GP1000" t="s">
        <v>8</v>
      </c>
      <c r="GQ1000" t="s">
        <v>9</v>
      </c>
      <c r="GR1000" t="s">
        <v>10</v>
      </c>
      <c r="GS1000" t="s">
        <v>11</v>
      </c>
      <c r="GT1000" t="s">
        <v>12</v>
      </c>
      <c r="GU1000" t="s">
        <v>13</v>
      </c>
      <c r="GV1000" t="s">
        <v>14</v>
      </c>
    </row>
    <row r="1001" spans="190:204" x14ac:dyDescent="0.25">
      <c r="GH1001">
        <v>0</v>
      </c>
      <c r="GI1001" t="s">
        <v>15</v>
      </c>
      <c r="GJ1001">
        <v>0</v>
      </c>
      <c r="GK1001">
        <v>0</v>
      </c>
      <c r="GL1001">
        <v>0</v>
      </c>
      <c r="GM1001" t="s">
        <v>16</v>
      </c>
      <c r="GN1001">
        <v>2</v>
      </c>
      <c r="GO1001">
        <v>1</v>
      </c>
      <c r="GP1001">
        <v>2</v>
      </c>
      <c r="GQ1001">
        <v>0</v>
      </c>
      <c r="GR1001">
        <v>0</v>
      </c>
      <c r="GS1001">
        <v>0</v>
      </c>
      <c r="GT1001">
        <v>25</v>
      </c>
      <c r="GU1001">
        <v>1</v>
      </c>
      <c r="GV1001" t="b">
        <v>1</v>
      </c>
    </row>
    <row r="1002" spans="190:204" x14ac:dyDescent="0.25">
      <c r="GH1002">
        <v>1</v>
      </c>
      <c r="GK1002">
        <v>0</v>
      </c>
      <c r="GL1002">
        <v>0</v>
      </c>
      <c r="GM1002" t="s">
        <v>18</v>
      </c>
      <c r="GN1002">
        <v>2</v>
      </c>
      <c r="GO1002">
        <v>3</v>
      </c>
      <c r="GP1002">
        <v>4</v>
      </c>
      <c r="GQ1002">
        <v>0</v>
      </c>
      <c r="GR1002">
        <v>0</v>
      </c>
      <c r="GS1002">
        <v>0</v>
      </c>
      <c r="GT1002">
        <v>18</v>
      </c>
      <c r="GU1002">
        <v>5</v>
      </c>
      <c r="GV1002" t="b">
        <v>1</v>
      </c>
    </row>
    <row r="1003" spans="190:204" x14ac:dyDescent="0.25">
      <c r="GH1003">
        <v>2</v>
      </c>
      <c r="GK1003">
        <v>0</v>
      </c>
      <c r="GL1003">
        <v>0</v>
      </c>
      <c r="GM1003" t="s">
        <v>17</v>
      </c>
      <c r="GN1003">
        <v>0</v>
      </c>
      <c r="GO1003">
        <v>0</v>
      </c>
      <c r="GP1003">
        <v>0</v>
      </c>
      <c r="GQ1003">
        <v>0</v>
      </c>
      <c r="GR1003">
        <v>0</v>
      </c>
      <c r="GS1003">
        <v>0</v>
      </c>
      <c r="GT1003">
        <v>32</v>
      </c>
      <c r="GU1003">
        <v>5</v>
      </c>
      <c r="GV1003" t="b">
        <v>1</v>
      </c>
    </row>
    <row r="1004" spans="190:204" x14ac:dyDescent="0.25">
      <c r="GH1004">
        <v>3</v>
      </c>
      <c r="GL1004">
        <v>1</v>
      </c>
      <c r="GM1004" t="s">
        <v>16</v>
      </c>
      <c r="GN1004">
        <v>3</v>
      </c>
      <c r="GO1004">
        <v>5</v>
      </c>
      <c r="GP1004">
        <v>6</v>
      </c>
      <c r="GQ1004">
        <v>7</v>
      </c>
      <c r="GR1004">
        <v>0</v>
      </c>
      <c r="GS1004">
        <v>0</v>
      </c>
      <c r="GT1004">
        <v>10</v>
      </c>
      <c r="GU1004">
        <v>9</v>
      </c>
      <c r="GV1004" t="b">
        <v>1</v>
      </c>
    </row>
    <row r="1005" spans="190:204" x14ac:dyDescent="0.25">
      <c r="GH1005">
        <v>4</v>
      </c>
      <c r="GL1005">
        <v>1</v>
      </c>
      <c r="GM1005" t="s">
        <v>17</v>
      </c>
      <c r="GN1005">
        <v>0</v>
      </c>
      <c r="GO1005">
        <v>0</v>
      </c>
      <c r="GP1005">
        <v>0</v>
      </c>
      <c r="GQ1005">
        <v>0</v>
      </c>
      <c r="GR1005">
        <v>0</v>
      </c>
      <c r="GS1005">
        <v>0</v>
      </c>
      <c r="GT1005">
        <v>27</v>
      </c>
      <c r="GU1005">
        <v>9</v>
      </c>
      <c r="GV1005" t="b">
        <v>1</v>
      </c>
    </row>
    <row r="1006" spans="190:204" x14ac:dyDescent="0.25">
      <c r="GH1006">
        <v>5</v>
      </c>
      <c r="GK1006">
        <v>0</v>
      </c>
      <c r="GL1006">
        <v>3</v>
      </c>
      <c r="GM1006" t="s">
        <v>17</v>
      </c>
      <c r="GN1006">
        <v>0</v>
      </c>
      <c r="GO1006">
        <v>0</v>
      </c>
      <c r="GP1006">
        <v>0</v>
      </c>
      <c r="GQ1006">
        <v>0</v>
      </c>
      <c r="GR1006">
        <v>0</v>
      </c>
      <c r="GS1006">
        <v>0</v>
      </c>
      <c r="GT1006">
        <v>2</v>
      </c>
      <c r="GU1006">
        <v>13</v>
      </c>
      <c r="GV1006" t="b">
        <v>1</v>
      </c>
    </row>
    <row r="1007" spans="190:204" x14ac:dyDescent="0.25">
      <c r="GH1007">
        <v>6</v>
      </c>
      <c r="GK1007">
        <v>0</v>
      </c>
      <c r="GL1007">
        <v>3</v>
      </c>
      <c r="GM1007" t="s">
        <v>18</v>
      </c>
      <c r="GN1007">
        <v>2</v>
      </c>
      <c r="GO1007">
        <v>8</v>
      </c>
      <c r="GP1007">
        <v>9</v>
      </c>
      <c r="GQ1007">
        <v>0</v>
      </c>
      <c r="GR1007">
        <v>0</v>
      </c>
      <c r="GS1007">
        <v>0</v>
      </c>
      <c r="GT1007">
        <v>9</v>
      </c>
      <c r="GU1007">
        <v>13</v>
      </c>
      <c r="GV1007" t="b">
        <v>1</v>
      </c>
    </row>
    <row r="1008" spans="190:204" x14ac:dyDescent="0.25">
      <c r="GH1008">
        <v>7</v>
      </c>
      <c r="GK1008">
        <v>0</v>
      </c>
      <c r="GL1008">
        <v>3</v>
      </c>
      <c r="GM1008" t="s">
        <v>18</v>
      </c>
      <c r="GN1008">
        <v>2</v>
      </c>
      <c r="GO1008">
        <v>10</v>
      </c>
      <c r="GP1008">
        <v>11</v>
      </c>
      <c r="GQ1008">
        <v>0</v>
      </c>
      <c r="GR1008">
        <v>0</v>
      </c>
      <c r="GS1008">
        <v>0</v>
      </c>
      <c r="GT1008">
        <v>19</v>
      </c>
      <c r="GU1008">
        <v>13</v>
      </c>
      <c r="GV1008" t="b">
        <v>1</v>
      </c>
    </row>
    <row r="1009" spans="190:204" x14ac:dyDescent="0.25">
      <c r="GH1009">
        <v>8</v>
      </c>
      <c r="GL1009">
        <v>6</v>
      </c>
      <c r="GM1009" t="s">
        <v>17</v>
      </c>
      <c r="GN1009">
        <v>0</v>
      </c>
      <c r="GO1009">
        <v>0</v>
      </c>
      <c r="GP1009">
        <v>0</v>
      </c>
      <c r="GQ1009">
        <v>0</v>
      </c>
      <c r="GR1009">
        <v>0</v>
      </c>
      <c r="GS1009">
        <v>0</v>
      </c>
      <c r="GT1009">
        <v>7</v>
      </c>
      <c r="GU1009">
        <v>17</v>
      </c>
      <c r="GV1009" t="b">
        <v>1</v>
      </c>
    </row>
    <row r="1010" spans="190:204" x14ac:dyDescent="0.25">
      <c r="GH1010">
        <v>9</v>
      </c>
      <c r="GL1010">
        <v>6</v>
      </c>
      <c r="GM1010" t="s">
        <v>17</v>
      </c>
      <c r="GN1010">
        <v>0</v>
      </c>
      <c r="GO1010">
        <v>0</v>
      </c>
      <c r="GP1010">
        <v>0</v>
      </c>
      <c r="GQ1010">
        <v>0</v>
      </c>
      <c r="GR1010">
        <v>0</v>
      </c>
      <c r="GS1010">
        <v>0</v>
      </c>
      <c r="GT1010">
        <v>12</v>
      </c>
      <c r="GU1010">
        <v>17</v>
      </c>
      <c r="GV1010" t="b">
        <v>1</v>
      </c>
    </row>
    <row r="1011" spans="190:204" x14ac:dyDescent="0.25">
      <c r="GH1011">
        <v>10</v>
      </c>
      <c r="GL1011">
        <v>7</v>
      </c>
      <c r="GM1011" t="s">
        <v>17</v>
      </c>
      <c r="GN1011">
        <v>0</v>
      </c>
      <c r="GO1011">
        <v>0</v>
      </c>
      <c r="GP1011">
        <v>0</v>
      </c>
      <c r="GQ1011">
        <v>0</v>
      </c>
      <c r="GR1011">
        <v>0</v>
      </c>
      <c r="GS1011">
        <v>0</v>
      </c>
      <c r="GT1011">
        <v>17</v>
      </c>
      <c r="GU1011">
        <v>17</v>
      </c>
      <c r="GV1011" t="b">
        <v>1</v>
      </c>
    </row>
    <row r="1012" spans="190:204" x14ac:dyDescent="0.25">
      <c r="GH1012">
        <v>11</v>
      </c>
      <c r="GL1012">
        <v>7</v>
      </c>
      <c r="GM1012" t="s">
        <v>17</v>
      </c>
      <c r="GN1012">
        <v>0</v>
      </c>
      <c r="GO1012">
        <v>0</v>
      </c>
      <c r="GP1012">
        <v>0</v>
      </c>
      <c r="GQ1012">
        <v>0</v>
      </c>
      <c r="GR1012">
        <v>0</v>
      </c>
      <c r="GS1012">
        <v>0</v>
      </c>
      <c r="GT1012">
        <v>22</v>
      </c>
      <c r="GU1012">
        <v>17</v>
      </c>
      <c r="GV1012" t="b">
        <v>1</v>
      </c>
    </row>
  </sheetData>
  <phoneticPr fontId="4" type="noConversion"/>
  <pageMargins left="0.75" right="0.75" top="1" bottom="1" header="0.5" footer="0.5"/>
  <pageSetup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1014"/>
  <sheetViews>
    <sheetView zoomScaleNormal="100" workbookViewId="0"/>
  </sheetViews>
  <sheetFormatPr defaultColWidth="11" defaultRowHeight="15.75" x14ac:dyDescent="0.25"/>
  <cols>
    <col min="2" max="2" width="2.25" customWidth="1"/>
    <col min="3" max="3" width="3.625" customWidth="1"/>
    <col min="6" max="6" width="2.25" customWidth="1"/>
    <col min="7" max="7" width="3.625" customWidth="1"/>
    <col min="10" max="10" width="2.25" customWidth="1"/>
    <col min="11" max="11" width="3.625" customWidth="1"/>
    <col min="14" max="14" width="2.25" customWidth="1"/>
    <col min="15" max="15" width="3.625" customWidth="1"/>
    <col min="18" max="18" width="2.25" customWidth="1"/>
    <col min="19" max="19" width="3.625" style="3" customWidth="1"/>
    <col min="22" max="22" width="2.25" customWidth="1"/>
  </cols>
  <sheetData>
    <row r="1" spans="8:23" x14ac:dyDescent="0.25">
      <c r="S1"/>
    </row>
    <row r="2" spans="8:23" x14ac:dyDescent="0.25">
      <c r="L2" t="s">
        <v>23</v>
      </c>
      <c r="S2"/>
    </row>
    <row r="3" spans="8:23" x14ac:dyDescent="0.25">
      <c r="S3"/>
      <c r="W3" s="3">
        <f>SUM(D20,H12,L4)</f>
        <v>80000</v>
      </c>
    </row>
    <row r="4" spans="8:23" x14ac:dyDescent="0.25">
      <c r="L4" s="2">
        <v>-120000</v>
      </c>
      <c r="M4" s="4">
        <f>W3</f>
        <v>80000</v>
      </c>
      <c r="S4"/>
    </row>
    <row r="5" spans="8:23" x14ac:dyDescent="0.25">
      <c r="S5"/>
    </row>
    <row r="6" spans="8:23" x14ac:dyDescent="0.25">
      <c r="P6" s="1">
        <v>0.5</v>
      </c>
      <c r="S6"/>
    </row>
    <row r="7" spans="8:23" x14ac:dyDescent="0.25">
      <c r="P7" t="s">
        <v>29</v>
      </c>
      <c r="S7"/>
    </row>
    <row r="8" spans="8:23" x14ac:dyDescent="0.25">
      <c r="S8"/>
      <c r="W8" s="3">
        <f>SUM(D20,H12,L11,P9)</f>
        <v>150000</v>
      </c>
    </row>
    <row r="9" spans="8:23" x14ac:dyDescent="0.25">
      <c r="H9" s="1">
        <v>0.5</v>
      </c>
      <c r="L9" t="s">
        <v>24</v>
      </c>
      <c r="P9" s="2">
        <v>0</v>
      </c>
      <c r="Q9" s="4">
        <f>W8</f>
        <v>150000</v>
      </c>
      <c r="S9"/>
    </row>
    <row r="10" spans="8:23" x14ac:dyDescent="0.25">
      <c r="H10" t="s">
        <v>20</v>
      </c>
      <c r="S10"/>
    </row>
    <row r="11" spans="8:23" x14ac:dyDescent="0.25">
      <c r="J11">
        <f>IF(I12=M4,1,IF(I12=M11,2,IF(I12=M21,3)))</f>
        <v>2</v>
      </c>
      <c r="L11" s="2">
        <v>-50000</v>
      </c>
      <c r="M11" s="4">
        <f>IF(ABS(1-(P6+P11))&lt;=0.00001,P6*Q9+P11*Q14,NA())</f>
        <v>90000</v>
      </c>
      <c r="P11" s="1">
        <v>0.5</v>
      </c>
      <c r="S11"/>
    </row>
    <row r="12" spans="8:23" x14ac:dyDescent="0.25">
      <c r="H12" s="2">
        <v>250000</v>
      </c>
      <c r="I12" s="4">
        <f>MAX(M4,M11,M21)</f>
        <v>90000</v>
      </c>
      <c r="P12" t="s">
        <v>26</v>
      </c>
      <c r="S12"/>
      <c r="T12" t="s">
        <v>23</v>
      </c>
    </row>
    <row r="13" spans="8:23" x14ac:dyDescent="0.25">
      <c r="R13">
        <f>IF(Q14=U14,1)</f>
        <v>1</v>
      </c>
      <c r="S13"/>
      <c r="W13" s="3">
        <f>SUM(D20,H12,L11,P14,T14)</f>
        <v>30000</v>
      </c>
    </row>
    <row r="14" spans="8:23" x14ac:dyDescent="0.25">
      <c r="P14" s="2">
        <v>0</v>
      </c>
      <c r="Q14" s="4">
        <f>MAX(U14)</f>
        <v>30000</v>
      </c>
      <c r="S14"/>
      <c r="T14" s="2">
        <v>-120000</v>
      </c>
      <c r="U14" s="4">
        <f>W13</f>
        <v>30000</v>
      </c>
    </row>
    <row r="15" spans="8:23" x14ac:dyDescent="0.25">
      <c r="S15"/>
    </row>
    <row r="16" spans="8:23" x14ac:dyDescent="0.25">
      <c r="P16" s="1">
        <v>0.7</v>
      </c>
      <c r="S16"/>
    </row>
    <row r="17" spans="1:23" x14ac:dyDescent="0.25">
      <c r="P17" t="s">
        <v>27</v>
      </c>
      <c r="S17"/>
    </row>
    <row r="18" spans="1:23" x14ac:dyDescent="0.25">
      <c r="D18" t="s">
        <v>19</v>
      </c>
      <c r="S18"/>
      <c r="W18" s="3">
        <f>SUM(D20,H12,L21,P19)</f>
        <v>120000</v>
      </c>
    </row>
    <row r="19" spans="1:23" x14ac:dyDescent="0.25">
      <c r="L19" t="s">
        <v>25</v>
      </c>
      <c r="P19" s="2">
        <v>0</v>
      </c>
      <c r="Q19" s="4">
        <f>W18</f>
        <v>120000</v>
      </c>
      <c r="S19"/>
    </row>
    <row r="20" spans="1:23" x14ac:dyDescent="0.25">
      <c r="D20" s="2">
        <v>-50000</v>
      </c>
      <c r="E20" s="4">
        <f>IF(ABS(1-(H9+H26))&lt;=0.00001,H9*I12+H26*I29,NA())</f>
        <v>20000</v>
      </c>
      <c r="S20"/>
    </row>
    <row r="21" spans="1:23" x14ac:dyDescent="0.25">
      <c r="L21" s="2">
        <v>-80000</v>
      </c>
      <c r="M21" s="4">
        <f>IF(ABS(1-(P16+P21))&lt;=0.00001,P16*Q19+P21*Q24,NA())</f>
        <v>84000</v>
      </c>
      <c r="P21" s="1">
        <v>0.3</v>
      </c>
      <c r="S21"/>
    </row>
    <row r="22" spans="1:23" x14ac:dyDescent="0.25">
      <c r="P22" t="s">
        <v>28</v>
      </c>
      <c r="S22"/>
      <c r="T22" t="s">
        <v>23</v>
      </c>
    </row>
    <row r="23" spans="1:23" x14ac:dyDescent="0.25">
      <c r="R23">
        <f>IF(Q24=U24,1)</f>
        <v>1</v>
      </c>
      <c r="S23"/>
      <c r="W23" s="3">
        <f>SUM(D20,H12,L21,P24,T24)</f>
        <v>0</v>
      </c>
    </row>
    <row r="24" spans="1:23" x14ac:dyDescent="0.25">
      <c r="P24" s="2">
        <v>0</v>
      </c>
      <c r="Q24" s="4">
        <f>MAX(U24)</f>
        <v>0</v>
      </c>
      <c r="S24"/>
      <c r="T24" s="2">
        <v>-120000</v>
      </c>
      <c r="U24" s="4">
        <f>W23</f>
        <v>0</v>
      </c>
    </row>
    <row r="25" spans="1:23" x14ac:dyDescent="0.25">
      <c r="S25"/>
    </row>
    <row r="26" spans="1:23" x14ac:dyDescent="0.25">
      <c r="B26">
        <f>IF(A27=E20,1,IF(A27=E34,2))</f>
        <v>1</v>
      </c>
      <c r="H26" s="1">
        <v>0.5</v>
      </c>
      <c r="S26"/>
    </row>
    <row r="27" spans="1:23" x14ac:dyDescent="0.25">
      <c r="A27" s="4">
        <f>MAX(E20,E34)</f>
        <v>20000</v>
      </c>
      <c r="H27" t="s">
        <v>21</v>
      </c>
      <c r="S27"/>
    </row>
    <row r="28" spans="1:23" x14ac:dyDescent="0.25">
      <c r="S28"/>
      <c r="W28" s="3">
        <f>SUM(D20,H29)</f>
        <v>-50000</v>
      </c>
    </row>
    <row r="29" spans="1:23" x14ac:dyDescent="0.25">
      <c r="H29" s="2">
        <v>0</v>
      </c>
      <c r="I29" s="4">
        <f>W28</f>
        <v>-50000</v>
      </c>
      <c r="S29"/>
    </row>
    <row r="30" spans="1:23" x14ac:dyDescent="0.25">
      <c r="S30"/>
    </row>
    <row r="31" spans="1:23" x14ac:dyDescent="0.25">
      <c r="S31"/>
    </row>
    <row r="32" spans="1:23" x14ac:dyDescent="0.25">
      <c r="D32" t="s">
        <v>22</v>
      </c>
      <c r="S32"/>
    </row>
    <row r="33" spans="4:23" x14ac:dyDescent="0.25">
      <c r="S33"/>
      <c r="W33" s="3">
        <f>SUM(D34)</f>
        <v>0</v>
      </c>
    </row>
    <row r="34" spans="4:23" x14ac:dyDescent="0.25">
      <c r="D34" s="2">
        <v>0</v>
      </c>
      <c r="E34" s="4">
        <f>W33</f>
        <v>0</v>
      </c>
      <c r="S34"/>
    </row>
    <row r="1000" spans="190:204" x14ac:dyDescent="0.25">
      <c r="GH1000" t="s">
        <v>0</v>
      </c>
      <c r="GI1000" t="s">
        <v>1</v>
      </c>
      <c r="GJ1000" t="s">
        <v>2</v>
      </c>
      <c r="GK1000" t="s">
        <v>3</v>
      </c>
      <c r="GL1000" t="s">
        <v>4</v>
      </c>
      <c r="GM1000" t="s">
        <v>5</v>
      </c>
      <c r="GN1000" t="s">
        <v>6</v>
      </c>
      <c r="GO1000" t="s">
        <v>7</v>
      </c>
      <c r="GP1000" t="s">
        <v>8</v>
      </c>
      <c r="GQ1000" t="s">
        <v>9</v>
      </c>
      <c r="GR1000" t="s">
        <v>10</v>
      </c>
      <c r="GS1000" t="s">
        <v>11</v>
      </c>
      <c r="GT1000" t="s">
        <v>12</v>
      </c>
      <c r="GU1000" t="s">
        <v>13</v>
      </c>
      <c r="GV1000" t="s">
        <v>14</v>
      </c>
    </row>
    <row r="1001" spans="190:204" x14ac:dyDescent="0.25">
      <c r="GH1001">
        <v>0</v>
      </c>
      <c r="GI1001" t="s">
        <v>15</v>
      </c>
      <c r="GJ1001">
        <v>0</v>
      </c>
      <c r="GK1001">
        <v>0</v>
      </c>
      <c r="GL1001">
        <v>0</v>
      </c>
      <c r="GM1001" t="s">
        <v>16</v>
      </c>
      <c r="GN1001">
        <v>2</v>
      </c>
      <c r="GO1001">
        <v>1</v>
      </c>
      <c r="GP1001">
        <v>2</v>
      </c>
      <c r="GQ1001">
        <v>0</v>
      </c>
      <c r="GR1001">
        <v>0</v>
      </c>
      <c r="GS1001">
        <v>0</v>
      </c>
      <c r="GT1001">
        <v>25</v>
      </c>
      <c r="GU1001">
        <v>1</v>
      </c>
      <c r="GV1001" t="b">
        <v>1</v>
      </c>
    </row>
    <row r="1002" spans="190:204" x14ac:dyDescent="0.25">
      <c r="GH1002">
        <v>1</v>
      </c>
      <c r="GK1002">
        <v>0</v>
      </c>
      <c r="GL1002">
        <v>0</v>
      </c>
      <c r="GM1002" t="s">
        <v>18</v>
      </c>
      <c r="GN1002">
        <v>2</v>
      </c>
      <c r="GO1002">
        <v>3</v>
      </c>
      <c r="GP1002">
        <v>4</v>
      </c>
      <c r="GQ1002">
        <v>0</v>
      </c>
      <c r="GR1002">
        <v>0</v>
      </c>
      <c r="GS1002">
        <v>0</v>
      </c>
      <c r="GT1002">
        <v>18</v>
      </c>
      <c r="GU1002">
        <v>5</v>
      </c>
      <c r="GV1002" t="b">
        <v>1</v>
      </c>
    </row>
    <row r="1003" spans="190:204" x14ac:dyDescent="0.25">
      <c r="GH1003">
        <v>2</v>
      </c>
      <c r="GK1003">
        <v>0</v>
      </c>
      <c r="GL1003">
        <v>0</v>
      </c>
      <c r="GM1003" t="s">
        <v>17</v>
      </c>
      <c r="GN1003">
        <v>0</v>
      </c>
      <c r="GO1003">
        <v>0</v>
      </c>
      <c r="GP1003">
        <v>0</v>
      </c>
      <c r="GQ1003">
        <v>0</v>
      </c>
      <c r="GR1003">
        <v>0</v>
      </c>
      <c r="GS1003">
        <v>0</v>
      </c>
      <c r="GT1003">
        <v>32</v>
      </c>
      <c r="GU1003">
        <v>5</v>
      </c>
      <c r="GV1003" t="b">
        <v>1</v>
      </c>
    </row>
    <row r="1004" spans="190:204" x14ac:dyDescent="0.25">
      <c r="GH1004">
        <v>3</v>
      </c>
      <c r="GL1004">
        <v>1</v>
      </c>
      <c r="GM1004" t="s">
        <v>16</v>
      </c>
      <c r="GN1004">
        <v>3</v>
      </c>
      <c r="GO1004">
        <v>5</v>
      </c>
      <c r="GP1004">
        <v>6</v>
      </c>
      <c r="GQ1004">
        <v>7</v>
      </c>
      <c r="GR1004">
        <v>0</v>
      </c>
      <c r="GS1004">
        <v>0</v>
      </c>
      <c r="GT1004">
        <v>10</v>
      </c>
      <c r="GU1004">
        <v>9</v>
      </c>
      <c r="GV1004" t="b">
        <v>1</v>
      </c>
    </row>
    <row r="1005" spans="190:204" x14ac:dyDescent="0.25">
      <c r="GH1005">
        <v>4</v>
      </c>
      <c r="GL1005">
        <v>1</v>
      </c>
      <c r="GM1005" t="s">
        <v>17</v>
      </c>
      <c r="GN1005">
        <v>0</v>
      </c>
      <c r="GO1005">
        <v>0</v>
      </c>
      <c r="GP1005">
        <v>0</v>
      </c>
      <c r="GQ1005">
        <v>0</v>
      </c>
      <c r="GR1005">
        <v>0</v>
      </c>
      <c r="GS1005">
        <v>0</v>
      </c>
      <c r="GT1005">
        <v>27</v>
      </c>
      <c r="GU1005">
        <v>9</v>
      </c>
      <c r="GV1005" t="b">
        <v>1</v>
      </c>
    </row>
    <row r="1006" spans="190:204" x14ac:dyDescent="0.25">
      <c r="GH1006">
        <v>5</v>
      </c>
      <c r="GK1006">
        <v>0</v>
      </c>
      <c r="GL1006">
        <v>3</v>
      </c>
      <c r="GM1006" t="s">
        <v>17</v>
      </c>
      <c r="GN1006">
        <v>0</v>
      </c>
      <c r="GO1006">
        <v>0</v>
      </c>
      <c r="GP1006">
        <v>0</v>
      </c>
      <c r="GQ1006">
        <v>0</v>
      </c>
      <c r="GR1006">
        <v>0</v>
      </c>
      <c r="GS1006">
        <v>0</v>
      </c>
      <c r="GT1006">
        <v>2</v>
      </c>
      <c r="GU1006">
        <v>13</v>
      </c>
      <c r="GV1006" t="b">
        <v>1</v>
      </c>
    </row>
    <row r="1007" spans="190:204" x14ac:dyDescent="0.25">
      <c r="GH1007">
        <v>6</v>
      </c>
      <c r="GK1007">
        <v>0</v>
      </c>
      <c r="GL1007">
        <v>3</v>
      </c>
      <c r="GM1007" t="s">
        <v>18</v>
      </c>
      <c r="GN1007">
        <v>2</v>
      </c>
      <c r="GO1007">
        <v>8</v>
      </c>
      <c r="GP1007">
        <v>9</v>
      </c>
      <c r="GQ1007">
        <v>0</v>
      </c>
      <c r="GR1007">
        <v>0</v>
      </c>
      <c r="GS1007">
        <v>0</v>
      </c>
      <c r="GT1007">
        <v>9</v>
      </c>
      <c r="GU1007">
        <v>13</v>
      </c>
      <c r="GV1007" t="b">
        <v>1</v>
      </c>
    </row>
    <row r="1008" spans="190:204" x14ac:dyDescent="0.25">
      <c r="GH1008">
        <v>7</v>
      </c>
      <c r="GK1008">
        <v>0</v>
      </c>
      <c r="GL1008">
        <v>3</v>
      </c>
      <c r="GM1008" t="s">
        <v>18</v>
      </c>
      <c r="GN1008">
        <v>2</v>
      </c>
      <c r="GO1008">
        <v>10</v>
      </c>
      <c r="GP1008">
        <v>11</v>
      </c>
      <c r="GQ1008">
        <v>0</v>
      </c>
      <c r="GR1008">
        <v>0</v>
      </c>
      <c r="GS1008">
        <v>0</v>
      </c>
      <c r="GT1008">
        <v>19</v>
      </c>
      <c r="GU1008">
        <v>13</v>
      </c>
      <c r="GV1008" t="b">
        <v>1</v>
      </c>
    </row>
    <row r="1009" spans="190:204" x14ac:dyDescent="0.25">
      <c r="GH1009">
        <v>8</v>
      </c>
      <c r="GL1009">
        <v>6</v>
      </c>
      <c r="GM1009" t="s">
        <v>17</v>
      </c>
      <c r="GN1009">
        <v>0</v>
      </c>
      <c r="GO1009">
        <v>0</v>
      </c>
      <c r="GP1009">
        <v>0</v>
      </c>
      <c r="GQ1009">
        <v>0</v>
      </c>
      <c r="GR1009">
        <v>0</v>
      </c>
      <c r="GS1009">
        <v>0</v>
      </c>
      <c r="GT1009">
        <v>7</v>
      </c>
      <c r="GU1009">
        <v>17</v>
      </c>
      <c r="GV1009" t="b">
        <v>1</v>
      </c>
    </row>
    <row r="1010" spans="190:204" x14ac:dyDescent="0.25">
      <c r="GH1010">
        <v>9</v>
      </c>
      <c r="GL1010">
        <v>6</v>
      </c>
      <c r="GM1010" t="s">
        <v>16</v>
      </c>
      <c r="GN1010">
        <v>1</v>
      </c>
      <c r="GO1010">
        <v>12</v>
      </c>
      <c r="GP1010">
        <v>0</v>
      </c>
      <c r="GQ1010">
        <v>0</v>
      </c>
      <c r="GR1010">
        <v>0</v>
      </c>
      <c r="GS1010">
        <v>0</v>
      </c>
      <c r="GT1010">
        <v>12</v>
      </c>
      <c r="GU1010">
        <v>17</v>
      </c>
      <c r="GV1010" t="b">
        <v>1</v>
      </c>
    </row>
    <row r="1011" spans="190:204" x14ac:dyDescent="0.25">
      <c r="GH1011">
        <v>10</v>
      </c>
      <c r="GL1011">
        <v>7</v>
      </c>
      <c r="GM1011" t="s">
        <v>17</v>
      </c>
      <c r="GN1011">
        <v>0</v>
      </c>
      <c r="GO1011">
        <v>0</v>
      </c>
      <c r="GP1011">
        <v>0</v>
      </c>
      <c r="GQ1011">
        <v>0</v>
      </c>
      <c r="GR1011">
        <v>0</v>
      </c>
      <c r="GS1011">
        <v>0</v>
      </c>
      <c r="GT1011">
        <v>17</v>
      </c>
      <c r="GU1011">
        <v>17</v>
      </c>
      <c r="GV1011" t="b">
        <v>1</v>
      </c>
    </row>
    <row r="1012" spans="190:204" x14ac:dyDescent="0.25">
      <c r="GH1012">
        <v>11</v>
      </c>
      <c r="GL1012">
        <v>7</v>
      </c>
      <c r="GM1012" t="s">
        <v>16</v>
      </c>
      <c r="GN1012">
        <v>1</v>
      </c>
      <c r="GO1012">
        <v>13</v>
      </c>
      <c r="GP1012">
        <v>0</v>
      </c>
      <c r="GQ1012">
        <v>0</v>
      </c>
      <c r="GR1012">
        <v>0</v>
      </c>
      <c r="GS1012">
        <v>0</v>
      </c>
      <c r="GT1012">
        <v>22</v>
      </c>
      <c r="GU1012">
        <v>17</v>
      </c>
      <c r="GV1012" t="b">
        <v>1</v>
      </c>
    </row>
    <row r="1013" spans="190:204" x14ac:dyDescent="0.25">
      <c r="GH1013">
        <v>12</v>
      </c>
      <c r="GK1013">
        <v>0</v>
      </c>
      <c r="GL1013">
        <v>9</v>
      </c>
      <c r="GM1013" t="s">
        <v>17</v>
      </c>
      <c r="GN1013">
        <v>0</v>
      </c>
      <c r="GO1013">
        <v>0</v>
      </c>
      <c r="GP1013">
        <v>0</v>
      </c>
      <c r="GQ1013">
        <v>0</v>
      </c>
      <c r="GR1013">
        <v>0</v>
      </c>
      <c r="GS1013">
        <v>0</v>
      </c>
      <c r="GT1013">
        <v>12</v>
      </c>
      <c r="GU1013">
        <v>21</v>
      </c>
      <c r="GV1013" t="b">
        <v>1</v>
      </c>
    </row>
    <row r="1014" spans="190:204" x14ac:dyDescent="0.25">
      <c r="GH1014">
        <v>13</v>
      </c>
      <c r="GK1014">
        <v>0</v>
      </c>
      <c r="GL1014">
        <v>11</v>
      </c>
      <c r="GM1014" t="s">
        <v>17</v>
      </c>
      <c r="GN1014">
        <v>0</v>
      </c>
      <c r="GO1014">
        <v>0</v>
      </c>
      <c r="GP1014">
        <v>0</v>
      </c>
      <c r="GQ1014">
        <v>0</v>
      </c>
      <c r="GR1014">
        <v>0</v>
      </c>
      <c r="GS1014">
        <v>0</v>
      </c>
      <c r="GT1014">
        <v>22</v>
      </c>
      <c r="GU1014">
        <v>21</v>
      </c>
      <c r="GV1014" t="b">
        <v>1</v>
      </c>
    </row>
  </sheetData>
  <phoneticPr fontId="4" type="noConversion"/>
  <pageMargins left="0.75" right="0.75" top="1" bottom="1" header="0.5" footer="0.5"/>
  <pageSetup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1012"/>
  <sheetViews>
    <sheetView zoomScaleNormal="100" workbookViewId="0"/>
  </sheetViews>
  <sheetFormatPr defaultColWidth="11" defaultRowHeight="15.75" x14ac:dyDescent="0.25"/>
  <cols>
    <col min="2" max="2" width="2.25" customWidth="1"/>
    <col min="3" max="3" width="3.625" customWidth="1"/>
    <col min="6" max="6" width="2.25" customWidth="1"/>
    <col min="7" max="7" width="3.625" customWidth="1"/>
    <col min="10" max="10" width="2.25" customWidth="1"/>
    <col min="11" max="11" width="3.625" customWidth="1"/>
    <col min="14" max="14" width="2.25" customWidth="1"/>
    <col min="15" max="15" width="3.625" customWidth="1"/>
    <col min="18" max="18" width="2.25" customWidth="1"/>
    <col min="19" max="19" width="11" style="3"/>
  </cols>
  <sheetData>
    <row r="1" spans="8:22" x14ac:dyDescent="0.25">
      <c r="S1"/>
      <c r="U1" t="s">
        <v>30</v>
      </c>
    </row>
    <row r="2" spans="8:22" x14ac:dyDescent="0.25">
      <c r="L2" t="s">
        <v>23</v>
      </c>
      <c r="S2"/>
      <c r="U2" t="s">
        <v>31</v>
      </c>
    </row>
    <row r="3" spans="8:22" x14ac:dyDescent="0.25">
      <c r="S3" s="3">
        <f>SUM(D20,H12,L4)</f>
        <v>80000</v>
      </c>
    </row>
    <row r="4" spans="8:22" x14ac:dyDescent="0.25">
      <c r="L4" s="2">
        <v>-120000</v>
      </c>
      <c r="M4" s="3">
        <f>S3</f>
        <v>80000</v>
      </c>
      <c r="S4"/>
      <c r="U4" t="s">
        <v>32</v>
      </c>
      <c r="V4" s="3">
        <v>150000</v>
      </c>
    </row>
    <row r="5" spans="8:22" x14ac:dyDescent="0.25">
      <c r="M5" s="5">
        <f>A-B*EXP(-M4/RT)</f>
        <v>0.41335378048996818</v>
      </c>
      <c r="S5"/>
    </row>
    <row r="6" spans="8:22" x14ac:dyDescent="0.25">
      <c r="P6" s="1">
        <v>0.5</v>
      </c>
      <c r="S6"/>
    </row>
    <row r="7" spans="8:22" x14ac:dyDescent="0.25">
      <c r="P7" t="s">
        <v>29</v>
      </c>
      <c r="S7"/>
    </row>
    <row r="8" spans="8:22" x14ac:dyDescent="0.25">
      <c r="S8" s="3">
        <f>SUM(D20,H12,L11,P9)</f>
        <v>150000</v>
      </c>
    </row>
    <row r="9" spans="8:22" x14ac:dyDescent="0.25">
      <c r="H9" s="1">
        <v>0.5</v>
      </c>
      <c r="L9" t="s">
        <v>24</v>
      </c>
      <c r="P9" s="2">
        <v>0</v>
      </c>
      <c r="Q9" s="3">
        <f>S8</f>
        <v>150000</v>
      </c>
      <c r="S9"/>
    </row>
    <row r="10" spans="8:22" x14ac:dyDescent="0.25">
      <c r="H10" t="s">
        <v>20</v>
      </c>
      <c r="Q10" s="5">
        <f>A-B*EXP(-Q9/RT)</f>
        <v>0.63212055882855767</v>
      </c>
      <c r="S10"/>
    </row>
    <row r="11" spans="8:22" x14ac:dyDescent="0.25">
      <c r="J11">
        <f>IF(I12=M4,1,IF(I12=M11,2,IF(I12=M21,3)))</f>
        <v>1</v>
      </c>
      <c r="L11" s="2">
        <v>-50000</v>
      </c>
      <c r="M11" s="3">
        <f>-LN((A-M12)/B)*RT</f>
        <v>78306.97719182515</v>
      </c>
      <c r="P11" s="1">
        <v>0.5</v>
      </c>
      <c r="S11"/>
    </row>
    <row r="12" spans="8:22" x14ac:dyDescent="0.25">
      <c r="H12" s="2">
        <v>250000</v>
      </c>
      <c r="I12" s="3">
        <f>MAX(M4,M11,M21)</f>
        <v>80000</v>
      </c>
      <c r="M12" s="5">
        <f>IF(ABS(1-(P6+P11))&lt;=0.00001,P6*Q10+P11*Q15,NA())</f>
        <v>0.40669490287528792</v>
      </c>
      <c r="P12" t="s">
        <v>26</v>
      </c>
      <c r="S12"/>
    </row>
    <row r="13" spans="8:22" x14ac:dyDescent="0.25">
      <c r="I13" s="5">
        <f>A-B*EXP(-I12/RT)</f>
        <v>0.41335378048996818</v>
      </c>
      <c r="S13" s="3">
        <f>SUM(D20,H12,L11,P14)</f>
        <v>30000</v>
      </c>
    </row>
    <row r="14" spans="8:22" x14ac:dyDescent="0.25">
      <c r="P14" s="2">
        <v>-120000</v>
      </c>
      <c r="Q14" s="3">
        <f>S13</f>
        <v>30000</v>
      </c>
      <c r="S14"/>
    </row>
    <row r="15" spans="8:22" x14ac:dyDescent="0.25">
      <c r="Q15" s="5">
        <f>A-B*EXP(-Q14/RT)</f>
        <v>0.18126924692201818</v>
      </c>
      <c r="S15"/>
    </row>
    <row r="16" spans="8:22" x14ac:dyDescent="0.25">
      <c r="P16" s="1">
        <v>0.7</v>
      </c>
      <c r="S16"/>
    </row>
    <row r="17" spans="1:19" x14ac:dyDescent="0.25">
      <c r="P17" t="s">
        <v>27</v>
      </c>
      <c r="S17"/>
    </row>
    <row r="18" spans="1:19" x14ac:dyDescent="0.25">
      <c r="D18" t="s">
        <v>19</v>
      </c>
      <c r="S18" s="3">
        <f>SUM(D20,H12,L21,P19)</f>
        <v>120000</v>
      </c>
    </row>
    <row r="19" spans="1:19" x14ac:dyDescent="0.25">
      <c r="L19" t="s">
        <v>25</v>
      </c>
      <c r="P19" s="2">
        <v>0</v>
      </c>
      <c r="Q19" s="3">
        <f>S18</f>
        <v>120000</v>
      </c>
      <c r="S19"/>
    </row>
    <row r="20" spans="1:19" x14ac:dyDescent="0.25">
      <c r="D20" s="2">
        <v>-50000</v>
      </c>
      <c r="E20" s="3">
        <f>-LN((A-E21)/B)*RT</f>
        <v>1336.538459569543</v>
      </c>
      <c r="Q20" s="5">
        <f>A-B*EXP(-Q19/RT)</f>
        <v>0.55067103588277844</v>
      </c>
      <c r="S20"/>
    </row>
    <row r="21" spans="1:19" x14ac:dyDescent="0.25">
      <c r="E21" s="5">
        <f>IF(ABS(1-(H9+H26))&lt;=0.00001,H9*I13+H26*I30,NA())</f>
        <v>8.8706777019393335E-3</v>
      </c>
      <c r="L21" s="2">
        <v>-80000</v>
      </c>
      <c r="M21" s="3">
        <f>-LN((A-M22)/B)*RT</f>
        <v>73034.562552640899</v>
      </c>
      <c r="P21" s="1">
        <v>0.3</v>
      </c>
      <c r="S21"/>
    </row>
    <row r="22" spans="1:19" x14ac:dyDescent="0.25">
      <c r="M22" s="5">
        <f>IF(ABS(1-(P16+P21))&lt;=0.00001,P16*Q20+P21*Q25,NA())</f>
        <v>0.38546972511794486</v>
      </c>
      <c r="P22" t="s">
        <v>28</v>
      </c>
      <c r="S22"/>
    </row>
    <row r="23" spans="1:19" x14ac:dyDescent="0.25">
      <c r="S23" s="3">
        <f>SUM(D20,H12,L21,P24)</f>
        <v>0</v>
      </c>
    </row>
    <row r="24" spans="1:19" x14ac:dyDescent="0.25">
      <c r="P24" s="2">
        <v>-120000</v>
      </c>
      <c r="Q24" s="3">
        <f>S23</f>
        <v>0</v>
      </c>
      <c r="S24"/>
    </row>
    <row r="25" spans="1:19" x14ac:dyDescent="0.25">
      <c r="Q25" s="5">
        <f>A-B*EXP(-Q24/RT)</f>
        <v>0</v>
      </c>
      <c r="S25"/>
    </row>
    <row r="26" spans="1:19" x14ac:dyDescent="0.25">
      <c r="B26">
        <f>IF(A27=E20,1,IF(A27=E34,2))</f>
        <v>1</v>
      </c>
      <c r="H26" s="1">
        <v>0.5</v>
      </c>
      <c r="S26"/>
    </row>
    <row r="27" spans="1:19" x14ac:dyDescent="0.25">
      <c r="A27" s="3">
        <f>MAX(E20,E34)</f>
        <v>1336.538459569543</v>
      </c>
      <c r="H27" t="s">
        <v>21</v>
      </c>
      <c r="S27"/>
    </row>
    <row r="28" spans="1:19" x14ac:dyDescent="0.25">
      <c r="A28" s="5">
        <f>A-B*EXP(-A27/RT)</f>
        <v>8.870677701939389E-3</v>
      </c>
      <c r="S28" s="3">
        <f>SUM(D20,H29)</f>
        <v>-50000</v>
      </c>
    </row>
    <row r="29" spans="1:19" x14ac:dyDescent="0.25">
      <c r="H29" s="2">
        <v>0</v>
      </c>
      <c r="I29" s="3">
        <f>S28</f>
        <v>-50000</v>
      </c>
      <c r="S29"/>
    </row>
    <row r="30" spans="1:19" x14ac:dyDescent="0.25">
      <c r="I30" s="5">
        <f>A-B*EXP(-I29/RT)</f>
        <v>-0.39561242508608951</v>
      </c>
      <c r="S30"/>
    </row>
    <row r="31" spans="1:19" x14ac:dyDescent="0.25">
      <c r="S31"/>
    </row>
    <row r="32" spans="1:19" x14ac:dyDescent="0.25">
      <c r="D32" t="s">
        <v>22</v>
      </c>
      <c r="S32"/>
    </row>
    <row r="33" spans="4:19" x14ac:dyDescent="0.25">
      <c r="S33" s="3">
        <f>SUM(D34)</f>
        <v>0</v>
      </c>
    </row>
    <row r="34" spans="4:19" x14ac:dyDescent="0.25">
      <c r="D34" s="2">
        <v>0</v>
      </c>
      <c r="E34" s="3">
        <f>S33</f>
        <v>0</v>
      </c>
      <c r="S34"/>
    </row>
    <row r="35" spans="4:19" x14ac:dyDescent="0.25">
      <c r="E35" s="5">
        <f>A-B*EXP(-E34/RT)</f>
        <v>0</v>
      </c>
      <c r="S35"/>
    </row>
    <row r="1000" spans="190:204" x14ac:dyDescent="0.25">
      <c r="GH1000" t="s">
        <v>0</v>
      </c>
      <c r="GI1000" t="s">
        <v>1</v>
      </c>
      <c r="GJ1000" t="s">
        <v>2</v>
      </c>
      <c r="GK1000" t="s">
        <v>3</v>
      </c>
      <c r="GL1000" t="s">
        <v>4</v>
      </c>
      <c r="GM1000" t="s">
        <v>5</v>
      </c>
      <c r="GN1000" t="s">
        <v>6</v>
      </c>
      <c r="GO1000" t="s">
        <v>7</v>
      </c>
      <c r="GP1000" t="s">
        <v>8</v>
      </c>
      <c r="GQ1000" t="s">
        <v>9</v>
      </c>
      <c r="GR1000" t="s">
        <v>10</v>
      </c>
      <c r="GS1000" t="s">
        <v>11</v>
      </c>
      <c r="GT1000" t="s">
        <v>12</v>
      </c>
      <c r="GU1000" t="s">
        <v>13</v>
      </c>
      <c r="GV1000" t="s">
        <v>14</v>
      </c>
    </row>
    <row r="1001" spans="190:204" x14ac:dyDescent="0.25">
      <c r="GH1001">
        <v>0</v>
      </c>
      <c r="GI1001" t="s">
        <v>15</v>
      </c>
      <c r="GJ1001">
        <v>0</v>
      </c>
      <c r="GK1001">
        <v>0</v>
      </c>
      <c r="GL1001">
        <v>0</v>
      </c>
      <c r="GM1001" t="s">
        <v>16</v>
      </c>
      <c r="GN1001">
        <v>2</v>
      </c>
      <c r="GO1001">
        <v>1</v>
      </c>
      <c r="GP1001">
        <v>2</v>
      </c>
      <c r="GQ1001">
        <v>0</v>
      </c>
      <c r="GR1001">
        <v>0</v>
      </c>
      <c r="GS1001">
        <v>0</v>
      </c>
      <c r="GT1001">
        <v>25</v>
      </c>
      <c r="GU1001">
        <v>1</v>
      </c>
      <c r="GV1001" t="b">
        <v>1</v>
      </c>
    </row>
    <row r="1002" spans="190:204" x14ac:dyDescent="0.25">
      <c r="GH1002">
        <v>1</v>
      </c>
      <c r="GK1002">
        <v>0</v>
      </c>
      <c r="GL1002">
        <v>0</v>
      </c>
      <c r="GM1002" t="s">
        <v>18</v>
      </c>
      <c r="GN1002">
        <v>2</v>
      </c>
      <c r="GO1002">
        <v>3</v>
      </c>
      <c r="GP1002">
        <v>4</v>
      </c>
      <c r="GQ1002">
        <v>0</v>
      </c>
      <c r="GR1002">
        <v>0</v>
      </c>
      <c r="GS1002">
        <v>0</v>
      </c>
      <c r="GT1002">
        <v>18</v>
      </c>
      <c r="GU1002">
        <v>5</v>
      </c>
      <c r="GV1002" t="b">
        <v>1</v>
      </c>
    </row>
    <row r="1003" spans="190:204" x14ac:dyDescent="0.25">
      <c r="GH1003">
        <v>2</v>
      </c>
      <c r="GK1003">
        <v>0</v>
      </c>
      <c r="GL1003">
        <v>0</v>
      </c>
      <c r="GM1003" t="s">
        <v>17</v>
      </c>
      <c r="GN1003">
        <v>0</v>
      </c>
      <c r="GO1003">
        <v>0</v>
      </c>
      <c r="GP1003">
        <v>0</v>
      </c>
      <c r="GQ1003">
        <v>0</v>
      </c>
      <c r="GR1003">
        <v>0</v>
      </c>
      <c r="GS1003">
        <v>0</v>
      </c>
      <c r="GT1003">
        <v>32</v>
      </c>
      <c r="GU1003">
        <v>5</v>
      </c>
      <c r="GV1003" t="b">
        <v>1</v>
      </c>
    </row>
    <row r="1004" spans="190:204" x14ac:dyDescent="0.25">
      <c r="GH1004">
        <v>3</v>
      </c>
      <c r="GL1004">
        <v>1</v>
      </c>
      <c r="GM1004" t="s">
        <v>16</v>
      </c>
      <c r="GN1004">
        <v>3</v>
      </c>
      <c r="GO1004">
        <v>5</v>
      </c>
      <c r="GP1004">
        <v>6</v>
      </c>
      <c r="GQ1004">
        <v>7</v>
      </c>
      <c r="GR1004">
        <v>0</v>
      </c>
      <c r="GS1004">
        <v>0</v>
      </c>
      <c r="GT1004">
        <v>10</v>
      </c>
      <c r="GU1004">
        <v>9</v>
      </c>
      <c r="GV1004" t="b">
        <v>1</v>
      </c>
    </row>
    <row r="1005" spans="190:204" x14ac:dyDescent="0.25">
      <c r="GH1005">
        <v>4</v>
      </c>
      <c r="GL1005">
        <v>1</v>
      </c>
      <c r="GM1005" t="s">
        <v>17</v>
      </c>
      <c r="GN1005">
        <v>0</v>
      </c>
      <c r="GO1005">
        <v>0</v>
      </c>
      <c r="GP1005">
        <v>0</v>
      </c>
      <c r="GQ1005">
        <v>0</v>
      </c>
      <c r="GR1005">
        <v>0</v>
      </c>
      <c r="GS1005">
        <v>0</v>
      </c>
      <c r="GT1005">
        <v>27</v>
      </c>
      <c r="GU1005">
        <v>9</v>
      </c>
      <c r="GV1005" t="b">
        <v>1</v>
      </c>
    </row>
    <row r="1006" spans="190:204" x14ac:dyDescent="0.25">
      <c r="GH1006">
        <v>5</v>
      </c>
      <c r="GK1006">
        <v>0</v>
      </c>
      <c r="GL1006">
        <v>3</v>
      </c>
      <c r="GM1006" t="s">
        <v>17</v>
      </c>
      <c r="GN1006">
        <v>0</v>
      </c>
      <c r="GO1006">
        <v>0</v>
      </c>
      <c r="GP1006">
        <v>0</v>
      </c>
      <c r="GQ1006">
        <v>0</v>
      </c>
      <c r="GR1006">
        <v>0</v>
      </c>
      <c r="GS1006">
        <v>0</v>
      </c>
      <c r="GT1006">
        <v>2</v>
      </c>
      <c r="GU1006">
        <v>13</v>
      </c>
      <c r="GV1006" t="b">
        <v>1</v>
      </c>
    </row>
    <row r="1007" spans="190:204" x14ac:dyDescent="0.25">
      <c r="GH1007">
        <v>6</v>
      </c>
      <c r="GK1007">
        <v>0</v>
      </c>
      <c r="GL1007">
        <v>3</v>
      </c>
      <c r="GM1007" t="s">
        <v>18</v>
      </c>
      <c r="GN1007">
        <v>2</v>
      </c>
      <c r="GO1007">
        <v>8</v>
      </c>
      <c r="GP1007">
        <v>9</v>
      </c>
      <c r="GQ1007">
        <v>0</v>
      </c>
      <c r="GR1007">
        <v>0</v>
      </c>
      <c r="GS1007">
        <v>0</v>
      </c>
      <c r="GT1007">
        <v>9</v>
      </c>
      <c r="GU1007">
        <v>13</v>
      </c>
      <c r="GV1007" t="b">
        <v>1</v>
      </c>
    </row>
    <row r="1008" spans="190:204" x14ac:dyDescent="0.25">
      <c r="GH1008">
        <v>7</v>
      </c>
      <c r="GK1008">
        <v>0</v>
      </c>
      <c r="GL1008">
        <v>3</v>
      </c>
      <c r="GM1008" t="s">
        <v>18</v>
      </c>
      <c r="GN1008">
        <v>2</v>
      </c>
      <c r="GO1008">
        <v>10</v>
      </c>
      <c r="GP1008">
        <v>11</v>
      </c>
      <c r="GQ1008">
        <v>0</v>
      </c>
      <c r="GR1008">
        <v>0</v>
      </c>
      <c r="GS1008">
        <v>0</v>
      </c>
      <c r="GT1008">
        <v>19</v>
      </c>
      <c r="GU1008">
        <v>13</v>
      </c>
      <c r="GV1008" t="b">
        <v>1</v>
      </c>
    </row>
    <row r="1009" spans="190:204" x14ac:dyDescent="0.25">
      <c r="GH1009">
        <v>8</v>
      </c>
      <c r="GL1009">
        <v>6</v>
      </c>
      <c r="GM1009" t="s">
        <v>17</v>
      </c>
      <c r="GN1009">
        <v>0</v>
      </c>
      <c r="GO1009">
        <v>0</v>
      </c>
      <c r="GP1009">
        <v>0</v>
      </c>
      <c r="GQ1009">
        <v>0</v>
      </c>
      <c r="GR1009">
        <v>0</v>
      </c>
      <c r="GS1009">
        <v>0</v>
      </c>
      <c r="GT1009">
        <v>7</v>
      </c>
      <c r="GU1009">
        <v>17</v>
      </c>
      <c r="GV1009" t="b">
        <v>1</v>
      </c>
    </row>
    <row r="1010" spans="190:204" x14ac:dyDescent="0.25">
      <c r="GH1010">
        <v>9</v>
      </c>
      <c r="GL1010">
        <v>6</v>
      </c>
      <c r="GM1010" t="s">
        <v>17</v>
      </c>
      <c r="GN1010">
        <v>0</v>
      </c>
      <c r="GO1010">
        <v>0</v>
      </c>
      <c r="GP1010">
        <v>0</v>
      </c>
      <c r="GQ1010">
        <v>0</v>
      </c>
      <c r="GR1010">
        <v>0</v>
      </c>
      <c r="GS1010">
        <v>0</v>
      </c>
      <c r="GT1010">
        <v>12</v>
      </c>
      <c r="GU1010">
        <v>17</v>
      </c>
      <c r="GV1010" t="b">
        <v>1</v>
      </c>
    </row>
    <row r="1011" spans="190:204" x14ac:dyDescent="0.25">
      <c r="GH1011">
        <v>10</v>
      </c>
      <c r="GL1011">
        <v>7</v>
      </c>
      <c r="GM1011" t="s">
        <v>17</v>
      </c>
      <c r="GN1011">
        <v>0</v>
      </c>
      <c r="GO1011">
        <v>0</v>
      </c>
      <c r="GP1011">
        <v>0</v>
      </c>
      <c r="GQ1011">
        <v>0</v>
      </c>
      <c r="GR1011">
        <v>0</v>
      </c>
      <c r="GS1011">
        <v>0</v>
      </c>
      <c r="GT1011">
        <v>17</v>
      </c>
      <c r="GU1011">
        <v>17</v>
      </c>
      <c r="GV1011" t="b">
        <v>1</v>
      </c>
    </row>
    <row r="1012" spans="190:204" x14ac:dyDescent="0.25">
      <c r="GH1012">
        <v>11</v>
      </c>
      <c r="GL1012">
        <v>7</v>
      </c>
      <c r="GM1012" t="s">
        <v>17</v>
      </c>
      <c r="GN1012">
        <v>0</v>
      </c>
      <c r="GO1012">
        <v>0</v>
      </c>
      <c r="GP1012">
        <v>0</v>
      </c>
      <c r="GQ1012">
        <v>0</v>
      </c>
      <c r="GR1012">
        <v>0</v>
      </c>
      <c r="GS1012">
        <v>0</v>
      </c>
      <c r="GT1012">
        <v>22</v>
      </c>
      <c r="GU1012">
        <v>17</v>
      </c>
      <c r="GV1012" t="b">
        <v>1</v>
      </c>
    </row>
  </sheetData>
  <phoneticPr fontId="4" type="noConversion"/>
  <pageMargins left="0.75" right="0.75" top="1" bottom="1" header="0.5" footer="0.5"/>
  <pageSetup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1012"/>
  <sheetViews>
    <sheetView zoomScaleNormal="100" workbookViewId="0"/>
  </sheetViews>
  <sheetFormatPr defaultColWidth="11" defaultRowHeight="15.75" x14ac:dyDescent="0.25"/>
  <cols>
    <col min="2" max="2" width="2.25" customWidth="1"/>
    <col min="3" max="3" width="3.625" customWidth="1"/>
    <col min="6" max="6" width="2.25" customWidth="1"/>
    <col min="7" max="7" width="3.625" customWidth="1"/>
    <col min="10" max="10" width="2.25" customWidth="1"/>
    <col min="11" max="11" width="3.625" customWidth="1"/>
    <col min="14" max="14" width="2.25" customWidth="1"/>
    <col min="15" max="15" width="3.625" customWidth="1"/>
    <col min="18" max="18" width="2.25" customWidth="1"/>
    <col min="19" max="19" width="11" style="3"/>
    <col min="20" max="23" width="11" customWidth="1"/>
    <col min="24" max="24" width="11.875" style="6" bestFit="1" customWidth="1"/>
  </cols>
  <sheetData>
    <row r="1" spans="8:27" x14ac:dyDescent="0.25">
      <c r="S1"/>
      <c r="U1" t="s">
        <v>30</v>
      </c>
      <c r="Z1" s="6" t="s">
        <v>2</v>
      </c>
      <c r="AA1" s="6" t="s">
        <v>39</v>
      </c>
    </row>
    <row r="2" spans="8:27" x14ac:dyDescent="0.25">
      <c r="L2" t="s">
        <v>23</v>
      </c>
      <c r="S2"/>
      <c r="U2" t="s">
        <v>31</v>
      </c>
      <c r="Z2" s="3">
        <v>-50000</v>
      </c>
      <c r="AA2" s="5">
        <f t="shared" ref="AA2:AA42" si="0">A-B*EXP(-Z2/RT)</f>
        <v>0</v>
      </c>
    </row>
    <row r="3" spans="8:27" x14ac:dyDescent="0.25">
      <c r="S3" s="3">
        <f>SUM(D20,H12,L4)</f>
        <v>80000</v>
      </c>
      <c r="Z3" s="3">
        <v>-45000</v>
      </c>
      <c r="AA3" s="5">
        <f t="shared" si="0"/>
        <v>4.4518973533193673E-2</v>
      </c>
    </row>
    <row r="4" spans="8:27" x14ac:dyDescent="0.25">
      <c r="L4" s="2">
        <v>-120000</v>
      </c>
      <c r="M4" s="3">
        <f>S3</f>
        <v>80000</v>
      </c>
      <c r="S4"/>
      <c r="U4" t="s">
        <v>32</v>
      </c>
      <c r="V4" s="3">
        <v>150000</v>
      </c>
      <c r="Z4" s="3">
        <v>-40000</v>
      </c>
      <c r="AA4" s="5">
        <f t="shared" si="0"/>
        <v>8.7578441511430904E-2</v>
      </c>
    </row>
    <row r="5" spans="8:27" x14ac:dyDescent="0.25">
      <c r="M5" s="5">
        <f>A-B*EXP(-M4/RT)</f>
        <v>0.78713656001843579</v>
      </c>
      <c r="S5"/>
      <c r="Z5" s="3">
        <v>-35000</v>
      </c>
      <c r="AA5" s="5">
        <f t="shared" si="0"/>
        <v>0.12922625221817152</v>
      </c>
    </row>
    <row r="6" spans="8:27" x14ac:dyDescent="0.25">
      <c r="P6" s="1">
        <v>0.5</v>
      </c>
      <c r="S6"/>
      <c r="U6" t="s">
        <v>33</v>
      </c>
      <c r="V6" s="3">
        <v>-50000</v>
      </c>
      <c r="X6" s="6" t="s">
        <v>38</v>
      </c>
      <c r="Z6" s="3">
        <v>-30000</v>
      </c>
      <c r="AA6" s="5">
        <f t="shared" si="0"/>
        <v>0.16950868528355789</v>
      </c>
    </row>
    <row r="7" spans="8:27" x14ac:dyDescent="0.25">
      <c r="P7" t="s">
        <v>29</v>
      </c>
      <c r="S7"/>
      <c r="U7" t="s">
        <v>34</v>
      </c>
      <c r="V7" s="3">
        <v>150000</v>
      </c>
      <c r="X7" s="6" t="s">
        <v>37</v>
      </c>
      <c r="Z7" s="3">
        <v>-25000</v>
      </c>
      <c r="AA7" s="5">
        <f t="shared" si="0"/>
        <v>0.20847050311098836</v>
      </c>
    </row>
    <row r="8" spans="8:27" x14ac:dyDescent="0.25">
      <c r="S8" s="3">
        <f>SUM(D20,H12,L11,P9)</f>
        <v>150000</v>
      </c>
      <c r="Z8" s="3">
        <v>-20000</v>
      </c>
      <c r="AA8" s="5">
        <f t="shared" si="0"/>
        <v>0.24615500061772555</v>
      </c>
    </row>
    <row r="9" spans="8:27" x14ac:dyDescent="0.25">
      <c r="H9" s="1">
        <v>0.5</v>
      </c>
      <c r="L9" t="s">
        <v>24</v>
      </c>
      <c r="P9" s="2">
        <v>0</v>
      </c>
      <c r="Q9" s="3">
        <f>S8</f>
        <v>150000</v>
      </c>
      <c r="S9"/>
      <c r="U9" t="s">
        <v>35</v>
      </c>
      <c r="V9">
        <f>EXP(-Low/RT)/(EXP(-Low/RT)-EXP(-High/RT))</f>
        <v>1.3579523542877696</v>
      </c>
      <c r="Z9" s="3">
        <v>-15000</v>
      </c>
      <c r="AA9" s="5">
        <f t="shared" si="0"/>
        <v>0.28260405334481598</v>
      </c>
    </row>
    <row r="10" spans="8:27" x14ac:dyDescent="0.25">
      <c r="H10" t="s">
        <v>20</v>
      </c>
      <c r="Q10" s="5">
        <f>A-B*EXP(-Q9/RT)</f>
        <v>1</v>
      </c>
      <c r="S10"/>
      <c r="U10" t="s">
        <v>36</v>
      </c>
      <c r="V10">
        <f>1/(EXP(-Low/RT)-EXP(-High/RT))</f>
        <v>0.97301538011457811</v>
      </c>
      <c r="Z10" s="3">
        <v>-10000</v>
      </c>
      <c r="AA10" s="5">
        <f t="shared" si="0"/>
        <v>0.31785816398977551</v>
      </c>
    </row>
    <row r="11" spans="8:27" x14ac:dyDescent="0.25">
      <c r="J11">
        <f>IF(I12=M4,1,IF(I12=M11,2,IF(I12=M21,3)))</f>
        <v>1</v>
      </c>
      <c r="L11" s="2">
        <v>-50000</v>
      </c>
      <c r="M11" s="3">
        <f>-LN((A-M12)/B)*RT</f>
        <v>78306.977191825135</v>
      </c>
      <c r="P11" s="1">
        <v>0.5</v>
      </c>
      <c r="S11"/>
      <c r="Z11" s="3">
        <v>-5000</v>
      </c>
      <c r="AA11" s="5">
        <f t="shared" si="0"/>
        <v>0.3519565074137545</v>
      </c>
    </row>
    <row r="12" spans="8:27" x14ac:dyDescent="0.25">
      <c r="H12" s="2">
        <v>250000</v>
      </c>
      <c r="I12" s="3">
        <f>MAX(M4,M11,M21)</f>
        <v>80000</v>
      </c>
      <c r="M12" s="5">
        <f>IF(ABS(1-(P6+P11))&lt;=0.00001,P6*Q10+P11*Q15,NA())</f>
        <v>0.78065736968505117</v>
      </c>
      <c r="P12" t="s">
        <v>26</v>
      </c>
      <c r="S12"/>
      <c r="Z12" s="3">
        <v>0</v>
      </c>
      <c r="AA12" s="5">
        <f t="shared" si="0"/>
        <v>0.3849369741731915</v>
      </c>
    </row>
    <row r="13" spans="8:27" x14ac:dyDescent="0.25">
      <c r="I13" s="5">
        <f>A-B*EXP(-I12/RT)</f>
        <v>0.78713656001843579</v>
      </c>
      <c r="S13" s="3">
        <f>SUM(D20,H12,L11,P14)</f>
        <v>30000</v>
      </c>
      <c r="Z13" s="3">
        <v>5000</v>
      </c>
      <c r="AA13" s="5">
        <f t="shared" si="0"/>
        <v>0.41683621262433068</v>
      </c>
    </row>
    <row r="14" spans="8:27" x14ac:dyDescent="0.25">
      <c r="P14" s="2">
        <v>-120000</v>
      </c>
      <c r="Q14" s="3">
        <f>S13</f>
        <v>30000</v>
      </c>
      <c r="S14"/>
      <c r="Z14" s="3">
        <v>10000</v>
      </c>
      <c r="AA14" s="5">
        <f t="shared" si="0"/>
        <v>0.4476896696473871</v>
      </c>
    </row>
    <row r="15" spans="8:27" x14ac:dyDescent="0.25">
      <c r="Q15" s="5">
        <f>A-B*EXP(-Q14/RT)</f>
        <v>0.56131473937010234</v>
      </c>
      <c r="S15"/>
      <c r="Z15" s="3">
        <v>15000</v>
      </c>
      <c r="AA15" s="5">
        <f t="shared" si="0"/>
        <v>0.47753163003561705</v>
      </c>
    </row>
    <row r="16" spans="8:27" x14ac:dyDescent="0.25">
      <c r="P16" s="1">
        <v>0.7</v>
      </c>
      <c r="S16"/>
      <c r="Z16" s="3">
        <v>20000</v>
      </c>
      <c r="AA16" s="5">
        <f t="shared" si="0"/>
        <v>0.50639525459305912</v>
      </c>
    </row>
    <row r="17" spans="1:27" x14ac:dyDescent="0.25">
      <c r="P17" t="s">
        <v>27</v>
      </c>
      <c r="S17"/>
      <c r="Z17" s="3">
        <v>25000</v>
      </c>
      <c r="AA17" s="5">
        <f t="shared" si="0"/>
        <v>0.53431261698328503</v>
      </c>
    </row>
    <row r="18" spans="1:27" x14ac:dyDescent="0.25">
      <c r="D18" t="s">
        <v>19</v>
      </c>
      <c r="S18" s="3">
        <f>SUM(D20,H12,L21,P19)</f>
        <v>120000</v>
      </c>
      <c r="Z18" s="3">
        <v>30000</v>
      </c>
      <c r="AA18" s="5">
        <f t="shared" si="0"/>
        <v>0.56131473937010234</v>
      </c>
    </row>
    <row r="19" spans="1:27" x14ac:dyDescent="0.25">
      <c r="L19" t="s">
        <v>25</v>
      </c>
      <c r="P19" s="2">
        <v>0</v>
      </c>
      <c r="Q19" s="3">
        <f>S18</f>
        <v>120000</v>
      </c>
      <c r="S19"/>
      <c r="Z19" s="3">
        <v>35000</v>
      </c>
      <c r="AA19" s="5">
        <f t="shared" si="0"/>
        <v>0.58743162688981765</v>
      </c>
    </row>
    <row r="20" spans="1:27" x14ac:dyDescent="0.25">
      <c r="D20" s="2">
        <v>-50000</v>
      </c>
      <c r="E20" s="3">
        <f>-LN((A-E21)/B)*RT</f>
        <v>1336.538459569543</v>
      </c>
      <c r="Q20" s="5">
        <f>A-B*EXP(-Q19/RT)</f>
        <v>0.92074836147076167</v>
      </c>
      <c r="S20"/>
      <c r="Z20" s="3">
        <v>40000</v>
      </c>
      <c r="AA20" s="5">
        <f t="shared" si="0"/>
        <v>0.6126923009933638</v>
      </c>
    </row>
    <row r="21" spans="1:27" x14ac:dyDescent="0.25">
      <c r="E21" s="5">
        <f>IF(ABS(1-(H9+H26))&lt;=0.00001,H9*I13+H26*I30,NA())</f>
        <v>0.3935682800092179</v>
      </c>
      <c r="L21" s="2">
        <v>-80000</v>
      </c>
      <c r="M21" s="3">
        <f>-LN((A-M22)/B)*RT</f>
        <v>73034.562552640899</v>
      </c>
      <c r="P21" s="1">
        <v>0.3</v>
      </c>
      <c r="S21"/>
      <c r="Z21" s="3">
        <v>45000</v>
      </c>
      <c r="AA21" s="5">
        <f t="shared" si="0"/>
        <v>0.63712483169534251</v>
      </c>
    </row>
    <row r="22" spans="1:27" x14ac:dyDescent="0.25">
      <c r="M22" s="5">
        <f>IF(ABS(1-(P16+P21))&lt;=0.00001,P16*Q20+P21*Q25,NA())</f>
        <v>0.76000494528149054</v>
      </c>
      <c r="P22" t="s">
        <v>28</v>
      </c>
      <c r="S22"/>
      <c r="Z22" s="3">
        <v>50000</v>
      </c>
      <c r="AA22" s="5">
        <f t="shared" si="0"/>
        <v>0.66075636876581723</v>
      </c>
    </row>
    <row r="23" spans="1:27" x14ac:dyDescent="0.25">
      <c r="S23" s="3">
        <f>SUM(D20,H12,L21,P24)</f>
        <v>0</v>
      </c>
      <c r="Z23" s="3">
        <v>55000</v>
      </c>
      <c r="AA23" s="5">
        <f t="shared" si="0"/>
        <v>0.68361317189951776</v>
      </c>
    </row>
    <row r="24" spans="1:27" x14ac:dyDescent="0.25">
      <c r="P24" s="2">
        <v>-120000</v>
      </c>
      <c r="Q24" s="3">
        <f>S23</f>
        <v>0</v>
      </c>
      <c r="S24"/>
      <c r="Z24" s="3">
        <v>60000</v>
      </c>
      <c r="AA24" s="5">
        <f t="shared" si="0"/>
        <v>0.70572063989598055</v>
      </c>
    </row>
    <row r="25" spans="1:27" x14ac:dyDescent="0.25">
      <c r="Q25" s="5">
        <f>A-B*EXP(-Q24/RT)</f>
        <v>0.3849369741731915</v>
      </c>
      <c r="S25"/>
      <c r="Z25" s="3">
        <v>65000</v>
      </c>
      <c r="AA25" s="5">
        <f t="shared" si="0"/>
        <v>0.72710333888305001</v>
      </c>
    </row>
    <row r="26" spans="1:27" x14ac:dyDescent="0.25">
      <c r="B26">
        <f>IF(A27=E20,1,IF(A27=E34,2))</f>
        <v>1</v>
      </c>
      <c r="H26" s="1">
        <v>0.5</v>
      </c>
      <c r="S26"/>
      <c r="Z26" s="3">
        <v>70000</v>
      </c>
      <c r="AA26" s="5">
        <f t="shared" si="0"/>
        <v>0.74778502961510385</v>
      </c>
    </row>
    <row r="27" spans="1:27" x14ac:dyDescent="0.25">
      <c r="A27" s="3">
        <f>MAX(E20,E34)</f>
        <v>1336.538459569543</v>
      </c>
      <c r="H27" t="s">
        <v>21</v>
      </c>
      <c r="S27"/>
      <c r="Z27" s="3">
        <v>75000</v>
      </c>
      <c r="AA27" s="5">
        <f t="shared" si="0"/>
        <v>0.76778869387633575</v>
      </c>
    </row>
    <row r="28" spans="1:27" x14ac:dyDescent="0.25">
      <c r="A28" s="5">
        <f>A-B*EXP(-A27/RT)</f>
        <v>0.39356828000921795</v>
      </c>
      <c r="S28" s="3">
        <f>SUM(D20,H29)</f>
        <v>-50000</v>
      </c>
      <c r="Z28" s="3">
        <v>80000</v>
      </c>
      <c r="AA28" s="5">
        <f t="shared" si="0"/>
        <v>0.78713656001843579</v>
      </c>
    </row>
    <row r="29" spans="1:27" x14ac:dyDescent="0.25">
      <c r="H29" s="2">
        <v>0</v>
      </c>
      <c r="I29" s="3">
        <f>S28</f>
        <v>-50000</v>
      </c>
      <c r="S29"/>
      <c r="Z29" s="3">
        <v>85000</v>
      </c>
      <c r="AA29" s="5">
        <f t="shared" si="0"/>
        <v>0.80585012766104558</v>
      </c>
    </row>
    <row r="30" spans="1:27" x14ac:dyDescent="0.25">
      <c r="I30" s="5">
        <f>A-B*EXP(-I29/RT)</f>
        <v>0</v>
      </c>
      <c r="S30"/>
      <c r="Z30" s="3">
        <v>90000</v>
      </c>
      <c r="AA30" s="5">
        <f t="shared" si="0"/>
        <v>0.82395019158243699</v>
      </c>
    </row>
    <row r="31" spans="1:27" x14ac:dyDescent="0.25">
      <c r="S31"/>
      <c r="Z31" s="3">
        <v>95000</v>
      </c>
      <c r="AA31" s="5">
        <f t="shared" si="0"/>
        <v>0.84145686482696014</v>
      </c>
    </row>
    <row r="32" spans="1:27" x14ac:dyDescent="0.25">
      <c r="D32" t="s">
        <v>22</v>
      </c>
      <c r="S32"/>
      <c r="Z32" s="3">
        <v>100000</v>
      </c>
      <c r="AA32" s="5">
        <f t="shared" si="0"/>
        <v>0.85838960105494055</v>
      </c>
    </row>
    <row r="33" spans="4:27" x14ac:dyDescent="0.25">
      <c r="S33" s="3">
        <f>SUM(D34)</f>
        <v>0</v>
      </c>
      <c r="Z33" s="3">
        <v>105000</v>
      </c>
      <c r="AA33" s="5">
        <f t="shared" si="0"/>
        <v>0.87476721615985809</v>
      </c>
    </row>
    <row r="34" spans="4:27" x14ac:dyDescent="0.25">
      <c r="D34" s="2">
        <v>0</v>
      </c>
      <c r="E34" s="3">
        <f>S33</f>
        <v>0</v>
      </c>
      <c r="S34"/>
      <c r="Z34" s="3">
        <v>110000</v>
      </c>
      <c r="AA34" s="5">
        <f t="shared" si="0"/>
        <v>0.89060790917683152</v>
      </c>
    </row>
    <row r="35" spans="4:27" x14ac:dyDescent="0.25">
      <c r="E35" s="5">
        <f>A-B*EXP(-E34/RT)</f>
        <v>0.3849369741731915</v>
      </c>
      <c r="S35"/>
      <c r="Z35" s="3">
        <v>115000</v>
      </c>
      <c r="AA35" s="5">
        <f t="shared" si="0"/>
        <v>0.90592928250564131</v>
      </c>
    </row>
    <row r="36" spans="4:27" x14ac:dyDescent="0.25">
      <c r="Z36" s="3">
        <v>120000</v>
      </c>
      <c r="AA36" s="5">
        <f t="shared" si="0"/>
        <v>0.92074836147076167</v>
      </c>
    </row>
    <row r="37" spans="4:27" x14ac:dyDescent="0.25">
      <c r="Z37" s="3">
        <v>125000</v>
      </c>
      <c r="AA37" s="5">
        <f t="shared" si="0"/>
        <v>0.93508161324014027</v>
      </c>
    </row>
    <row r="38" spans="4:27" x14ac:dyDescent="0.25">
      <c r="Z38" s="3">
        <v>130000</v>
      </c>
      <c r="AA38" s="5">
        <f t="shared" si="0"/>
        <v>0.94894496512374538</v>
      </c>
    </row>
    <row r="39" spans="4:27" x14ac:dyDescent="0.25">
      <c r="Z39" s="3">
        <v>135000</v>
      </c>
      <c r="AA39" s="5">
        <f t="shared" si="0"/>
        <v>0.96235382227221589</v>
      </c>
    </row>
    <row r="40" spans="4:27" x14ac:dyDescent="0.25">
      <c r="Z40" s="3">
        <v>140000</v>
      </c>
      <c r="AA40" s="5">
        <f t="shared" si="0"/>
        <v>0.97532308479527985</v>
      </c>
    </row>
    <row r="41" spans="4:27" x14ac:dyDescent="0.25">
      <c r="Z41" s="3">
        <v>145000</v>
      </c>
      <c r="AA41" s="5">
        <f t="shared" si="0"/>
        <v>0.98786716431896515</v>
      </c>
    </row>
    <row r="42" spans="4:27" x14ac:dyDescent="0.25">
      <c r="Z42" s="3">
        <v>150000</v>
      </c>
      <c r="AA42" s="5">
        <f t="shared" si="0"/>
        <v>1</v>
      </c>
    </row>
    <row r="1000" spans="190:204" x14ac:dyDescent="0.25">
      <c r="GH1000" t="s">
        <v>0</v>
      </c>
      <c r="GI1000" t="s">
        <v>1</v>
      </c>
      <c r="GJ1000" t="s">
        <v>2</v>
      </c>
      <c r="GK1000" t="s">
        <v>3</v>
      </c>
      <c r="GL1000" t="s">
        <v>4</v>
      </c>
      <c r="GM1000" t="s">
        <v>5</v>
      </c>
      <c r="GN1000" t="s">
        <v>6</v>
      </c>
      <c r="GO1000" t="s">
        <v>7</v>
      </c>
      <c r="GP1000" t="s">
        <v>8</v>
      </c>
      <c r="GQ1000" t="s">
        <v>9</v>
      </c>
      <c r="GR1000" t="s">
        <v>10</v>
      </c>
      <c r="GS1000" t="s">
        <v>11</v>
      </c>
      <c r="GT1000" t="s">
        <v>12</v>
      </c>
      <c r="GU1000" t="s">
        <v>13</v>
      </c>
      <c r="GV1000" t="s">
        <v>14</v>
      </c>
    </row>
    <row r="1001" spans="190:204" x14ac:dyDescent="0.25">
      <c r="GH1001">
        <v>0</v>
      </c>
      <c r="GI1001" t="s">
        <v>15</v>
      </c>
      <c r="GJ1001">
        <v>0</v>
      </c>
      <c r="GK1001">
        <v>0</v>
      </c>
      <c r="GL1001">
        <v>0</v>
      </c>
      <c r="GM1001" t="s">
        <v>16</v>
      </c>
      <c r="GN1001">
        <v>2</v>
      </c>
      <c r="GO1001">
        <v>1</v>
      </c>
      <c r="GP1001">
        <v>2</v>
      </c>
      <c r="GQ1001">
        <v>0</v>
      </c>
      <c r="GR1001">
        <v>0</v>
      </c>
      <c r="GS1001">
        <v>0</v>
      </c>
      <c r="GT1001">
        <v>25</v>
      </c>
      <c r="GU1001">
        <v>1</v>
      </c>
      <c r="GV1001" t="b">
        <v>1</v>
      </c>
    </row>
    <row r="1002" spans="190:204" x14ac:dyDescent="0.25">
      <c r="GH1002">
        <v>1</v>
      </c>
      <c r="GK1002">
        <v>0</v>
      </c>
      <c r="GL1002">
        <v>0</v>
      </c>
      <c r="GM1002" t="s">
        <v>18</v>
      </c>
      <c r="GN1002">
        <v>2</v>
      </c>
      <c r="GO1002">
        <v>3</v>
      </c>
      <c r="GP1002">
        <v>4</v>
      </c>
      <c r="GQ1002">
        <v>0</v>
      </c>
      <c r="GR1002">
        <v>0</v>
      </c>
      <c r="GS1002">
        <v>0</v>
      </c>
      <c r="GT1002">
        <v>18</v>
      </c>
      <c r="GU1002">
        <v>5</v>
      </c>
      <c r="GV1002" t="b">
        <v>1</v>
      </c>
    </row>
    <row r="1003" spans="190:204" x14ac:dyDescent="0.25">
      <c r="GH1003">
        <v>2</v>
      </c>
      <c r="GK1003">
        <v>0</v>
      </c>
      <c r="GL1003">
        <v>0</v>
      </c>
      <c r="GM1003" t="s">
        <v>17</v>
      </c>
      <c r="GN1003">
        <v>0</v>
      </c>
      <c r="GO1003">
        <v>0</v>
      </c>
      <c r="GP1003">
        <v>0</v>
      </c>
      <c r="GQ1003">
        <v>0</v>
      </c>
      <c r="GR1003">
        <v>0</v>
      </c>
      <c r="GS1003">
        <v>0</v>
      </c>
      <c r="GT1003">
        <v>32</v>
      </c>
      <c r="GU1003">
        <v>5</v>
      </c>
      <c r="GV1003" t="b">
        <v>1</v>
      </c>
    </row>
    <row r="1004" spans="190:204" x14ac:dyDescent="0.25">
      <c r="GH1004">
        <v>3</v>
      </c>
      <c r="GL1004">
        <v>1</v>
      </c>
      <c r="GM1004" t="s">
        <v>16</v>
      </c>
      <c r="GN1004">
        <v>3</v>
      </c>
      <c r="GO1004">
        <v>5</v>
      </c>
      <c r="GP1004">
        <v>6</v>
      </c>
      <c r="GQ1004">
        <v>7</v>
      </c>
      <c r="GR1004">
        <v>0</v>
      </c>
      <c r="GS1004">
        <v>0</v>
      </c>
      <c r="GT1004">
        <v>10</v>
      </c>
      <c r="GU1004">
        <v>9</v>
      </c>
      <c r="GV1004" t="b">
        <v>1</v>
      </c>
    </row>
    <row r="1005" spans="190:204" x14ac:dyDescent="0.25">
      <c r="GH1005">
        <v>4</v>
      </c>
      <c r="GL1005">
        <v>1</v>
      </c>
      <c r="GM1005" t="s">
        <v>17</v>
      </c>
      <c r="GN1005">
        <v>0</v>
      </c>
      <c r="GO1005">
        <v>0</v>
      </c>
      <c r="GP1005">
        <v>0</v>
      </c>
      <c r="GQ1005">
        <v>0</v>
      </c>
      <c r="GR1005">
        <v>0</v>
      </c>
      <c r="GS1005">
        <v>0</v>
      </c>
      <c r="GT1005">
        <v>27</v>
      </c>
      <c r="GU1005">
        <v>9</v>
      </c>
      <c r="GV1005" t="b">
        <v>1</v>
      </c>
    </row>
    <row r="1006" spans="190:204" x14ac:dyDescent="0.25">
      <c r="GH1006">
        <v>5</v>
      </c>
      <c r="GK1006">
        <v>0</v>
      </c>
      <c r="GL1006">
        <v>3</v>
      </c>
      <c r="GM1006" t="s">
        <v>17</v>
      </c>
      <c r="GN1006">
        <v>0</v>
      </c>
      <c r="GO1006">
        <v>0</v>
      </c>
      <c r="GP1006">
        <v>0</v>
      </c>
      <c r="GQ1006">
        <v>0</v>
      </c>
      <c r="GR1006">
        <v>0</v>
      </c>
      <c r="GS1006">
        <v>0</v>
      </c>
      <c r="GT1006">
        <v>2</v>
      </c>
      <c r="GU1006">
        <v>13</v>
      </c>
      <c r="GV1006" t="b">
        <v>1</v>
      </c>
    </row>
    <row r="1007" spans="190:204" x14ac:dyDescent="0.25">
      <c r="GH1007">
        <v>6</v>
      </c>
      <c r="GK1007">
        <v>0</v>
      </c>
      <c r="GL1007">
        <v>3</v>
      </c>
      <c r="GM1007" t="s">
        <v>18</v>
      </c>
      <c r="GN1007">
        <v>2</v>
      </c>
      <c r="GO1007">
        <v>8</v>
      </c>
      <c r="GP1007">
        <v>9</v>
      </c>
      <c r="GQ1007">
        <v>0</v>
      </c>
      <c r="GR1007">
        <v>0</v>
      </c>
      <c r="GS1007">
        <v>0</v>
      </c>
      <c r="GT1007">
        <v>9</v>
      </c>
      <c r="GU1007">
        <v>13</v>
      </c>
      <c r="GV1007" t="b">
        <v>1</v>
      </c>
    </row>
    <row r="1008" spans="190:204" x14ac:dyDescent="0.25">
      <c r="GH1008">
        <v>7</v>
      </c>
      <c r="GK1008">
        <v>0</v>
      </c>
      <c r="GL1008">
        <v>3</v>
      </c>
      <c r="GM1008" t="s">
        <v>18</v>
      </c>
      <c r="GN1008">
        <v>2</v>
      </c>
      <c r="GO1008">
        <v>10</v>
      </c>
      <c r="GP1008">
        <v>11</v>
      </c>
      <c r="GQ1008">
        <v>0</v>
      </c>
      <c r="GR1008">
        <v>0</v>
      </c>
      <c r="GS1008">
        <v>0</v>
      </c>
      <c r="GT1008">
        <v>19</v>
      </c>
      <c r="GU1008">
        <v>13</v>
      </c>
      <c r="GV1008" t="b">
        <v>1</v>
      </c>
    </row>
    <row r="1009" spans="190:204" x14ac:dyDescent="0.25">
      <c r="GH1009">
        <v>8</v>
      </c>
      <c r="GL1009">
        <v>6</v>
      </c>
      <c r="GM1009" t="s">
        <v>17</v>
      </c>
      <c r="GN1009">
        <v>0</v>
      </c>
      <c r="GO1009">
        <v>0</v>
      </c>
      <c r="GP1009">
        <v>0</v>
      </c>
      <c r="GQ1009">
        <v>0</v>
      </c>
      <c r="GR1009">
        <v>0</v>
      </c>
      <c r="GS1009">
        <v>0</v>
      </c>
      <c r="GT1009">
        <v>7</v>
      </c>
      <c r="GU1009">
        <v>17</v>
      </c>
      <c r="GV1009" t="b">
        <v>1</v>
      </c>
    </row>
    <row r="1010" spans="190:204" x14ac:dyDescent="0.25">
      <c r="GH1010">
        <v>9</v>
      </c>
      <c r="GL1010">
        <v>6</v>
      </c>
      <c r="GM1010" t="s">
        <v>17</v>
      </c>
      <c r="GN1010">
        <v>0</v>
      </c>
      <c r="GO1010">
        <v>0</v>
      </c>
      <c r="GP1010">
        <v>0</v>
      </c>
      <c r="GQ1010">
        <v>0</v>
      </c>
      <c r="GR1010">
        <v>0</v>
      </c>
      <c r="GS1010">
        <v>0</v>
      </c>
      <c r="GT1010">
        <v>12</v>
      </c>
      <c r="GU1010">
        <v>17</v>
      </c>
      <c r="GV1010" t="b">
        <v>1</v>
      </c>
    </row>
    <row r="1011" spans="190:204" x14ac:dyDescent="0.25">
      <c r="GH1011">
        <v>10</v>
      </c>
      <c r="GL1011">
        <v>7</v>
      </c>
      <c r="GM1011" t="s">
        <v>17</v>
      </c>
      <c r="GN1011">
        <v>0</v>
      </c>
      <c r="GO1011">
        <v>0</v>
      </c>
      <c r="GP1011">
        <v>0</v>
      </c>
      <c r="GQ1011">
        <v>0</v>
      </c>
      <c r="GR1011">
        <v>0</v>
      </c>
      <c r="GS1011">
        <v>0</v>
      </c>
      <c r="GT1011">
        <v>17</v>
      </c>
      <c r="GU1011">
        <v>17</v>
      </c>
      <c r="GV1011" t="b">
        <v>1</v>
      </c>
    </row>
    <row r="1012" spans="190:204" x14ac:dyDescent="0.25">
      <c r="GH1012">
        <v>11</v>
      </c>
      <c r="GL1012">
        <v>7</v>
      </c>
      <c r="GM1012" t="s">
        <v>17</v>
      </c>
      <c r="GN1012">
        <v>0</v>
      </c>
      <c r="GO1012">
        <v>0</v>
      </c>
      <c r="GP1012">
        <v>0</v>
      </c>
      <c r="GQ1012">
        <v>0</v>
      </c>
      <c r="GR1012">
        <v>0</v>
      </c>
      <c r="GS1012">
        <v>0</v>
      </c>
      <c r="GT1012">
        <v>22</v>
      </c>
      <c r="GU1012">
        <v>17</v>
      </c>
      <c r="GV1012" t="b">
        <v>1</v>
      </c>
    </row>
  </sheetData>
  <phoneticPr fontId="4" type="noConversion"/>
  <pageMargins left="0.75" right="0.75" top="1" bottom="1" header="0.5" footer="0.5"/>
  <pageSetup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3"/>
  <sheetViews>
    <sheetView workbookViewId="0"/>
  </sheetViews>
  <sheetFormatPr defaultRowHeight="11.25" x14ac:dyDescent="0.2"/>
  <cols>
    <col min="1" max="1" width="58.125" style="11" bestFit="1" customWidth="1"/>
    <col min="2" max="16384" width="9" style="11"/>
  </cols>
  <sheetData>
    <row r="1" spans="1:1" ht="15" customHeight="1" x14ac:dyDescent="0.2">
      <c r="A1" s="10" t="s">
        <v>173</v>
      </c>
    </row>
    <row r="2" spans="1:1" ht="15" customHeight="1" x14ac:dyDescent="0.2">
      <c r="A2" s="12"/>
    </row>
    <row r="3" spans="1:1" ht="15" customHeight="1" x14ac:dyDescent="0.2">
      <c r="A3" s="10" t="s">
        <v>40</v>
      </c>
    </row>
    <row r="4" spans="1:1" ht="15" customHeight="1" x14ac:dyDescent="0.2">
      <c r="A4" s="10" t="s">
        <v>174</v>
      </c>
    </row>
    <row r="5" spans="1:1" ht="15" customHeight="1" x14ac:dyDescent="0.2">
      <c r="A5" s="10" t="s">
        <v>175</v>
      </c>
    </row>
    <row r="6" spans="1:1" ht="15" customHeight="1" x14ac:dyDescent="0.2">
      <c r="A6" s="10"/>
    </row>
    <row r="7" spans="1:1" ht="15" customHeight="1" x14ac:dyDescent="0.2">
      <c r="A7" s="12" t="s">
        <v>109</v>
      </c>
    </row>
    <row r="8" spans="1:1" ht="15" customHeight="1" x14ac:dyDescent="0.2">
      <c r="A8" s="12" t="s">
        <v>110</v>
      </c>
    </row>
    <row r="9" spans="1:1" ht="15" customHeight="1" x14ac:dyDescent="0.2">
      <c r="A9" s="12" t="s">
        <v>41</v>
      </c>
    </row>
    <row r="10" spans="1:1" ht="15" customHeight="1" x14ac:dyDescent="0.2">
      <c r="A10" s="12"/>
    </row>
    <row r="11" spans="1:1" ht="15" customHeight="1" x14ac:dyDescent="0.2">
      <c r="A11" s="12" t="s">
        <v>111</v>
      </c>
    </row>
    <row r="12" spans="1:1" ht="15" customHeight="1" x14ac:dyDescent="0.2">
      <c r="A12" s="12" t="s">
        <v>112</v>
      </c>
    </row>
    <row r="13" spans="1:1" ht="15" customHeight="1" x14ac:dyDescent="0.2">
      <c r="A13" s="12" t="s">
        <v>113</v>
      </c>
    </row>
    <row r="14" spans="1:1" ht="15" customHeight="1" x14ac:dyDescent="0.2">
      <c r="A14" s="12"/>
    </row>
    <row r="15" spans="1:1" ht="15" customHeight="1" x14ac:dyDescent="0.2">
      <c r="A15" s="12" t="s">
        <v>114</v>
      </c>
    </row>
    <row r="16" spans="1:1" ht="15" customHeight="1" x14ac:dyDescent="0.2">
      <c r="A16" s="12"/>
    </row>
    <row r="17" spans="1:1" ht="15" customHeight="1" x14ac:dyDescent="0.2">
      <c r="A17" s="12" t="s">
        <v>176</v>
      </c>
    </row>
    <row r="18" spans="1:1" ht="15" customHeight="1" x14ac:dyDescent="0.2">
      <c r="A18" s="12"/>
    </row>
    <row r="19" spans="1:1" ht="15" customHeight="1" x14ac:dyDescent="0.2">
      <c r="A19" s="12" t="s">
        <v>177</v>
      </c>
    </row>
    <row r="20" spans="1:1" ht="15" customHeight="1" x14ac:dyDescent="0.2">
      <c r="A20" s="12"/>
    </row>
    <row r="21" spans="1:1" ht="15" customHeight="1" x14ac:dyDescent="0.2">
      <c r="A21" s="12" t="s">
        <v>42</v>
      </c>
    </row>
    <row r="22" spans="1:1" ht="15" customHeight="1" x14ac:dyDescent="0.2">
      <c r="A22" s="12" t="s">
        <v>43</v>
      </c>
    </row>
    <row r="23" spans="1:1" ht="15" customHeight="1" x14ac:dyDescent="0.2">
      <c r="A23" s="12" t="s">
        <v>44</v>
      </c>
    </row>
    <row r="24" spans="1:1" ht="15" customHeight="1" x14ac:dyDescent="0.2">
      <c r="A24" s="12" t="s">
        <v>115</v>
      </c>
    </row>
    <row r="25" spans="1:1" ht="15" customHeight="1" x14ac:dyDescent="0.2">
      <c r="A25" s="12" t="s">
        <v>116</v>
      </c>
    </row>
    <row r="26" spans="1:1" ht="15" customHeight="1" x14ac:dyDescent="0.2">
      <c r="A26" s="12"/>
    </row>
    <row r="27" spans="1:1" ht="15" customHeight="1" x14ac:dyDescent="0.2">
      <c r="A27" s="12" t="s">
        <v>117</v>
      </c>
    </row>
    <row r="28" spans="1:1" ht="15" customHeight="1" x14ac:dyDescent="0.2">
      <c r="A28" s="12" t="s">
        <v>118</v>
      </c>
    </row>
    <row r="29" spans="1:1" ht="15" customHeight="1" x14ac:dyDescent="0.2">
      <c r="A29" s="12" t="s">
        <v>119</v>
      </c>
    </row>
    <row r="30" spans="1:1" ht="15" customHeight="1" x14ac:dyDescent="0.2">
      <c r="A30" s="12"/>
    </row>
    <row r="31" spans="1:1" ht="15" customHeight="1" x14ac:dyDescent="0.2">
      <c r="A31" s="12" t="s">
        <v>45</v>
      </c>
    </row>
    <row r="32" spans="1:1" ht="15" customHeight="1" x14ac:dyDescent="0.2">
      <c r="A32" s="12" t="s">
        <v>120</v>
      </c>
    </row>
    <row r="33" spans="1:1" ht="15" customHeight="1" x14ac:dyDescent="0.2">
      <c r="A33" s="12" t="s">
        <v>121</v>
      </c>
    </row>
    <row r="34" spans="1:1" ht="15" customHeight="1" x14ac:dyDescent="0.2">
      <c r="A34" s="12"/>
    </row>
    <row r="35" spans="1:1" ht="15" customHeight="1" x14ac:dyDescent="0.2">
      <c r="A35" s="12" t="s">
        <v>122</v>
      </c>
    </row>
    <row r="36" spans="1:1" ht="15" customHeight="1" x14ac:dyDescent="0.2">
      <c r="A36" s="12" t="s">
        <v>123</v>
      </c>
    </row>
    <row r="37" spans="1:1" ht="15" customHeight="1" x14ac:dyDescent="0.2">
      <c r="A37" s="12"/>
    </row>
    <row r="38" spans="1:1" ht="15" customHeight="1" x14ac:dyDescent="0.2">
      <c r="A38" s="12" t="s">
        <v>46</v>
      </c>
    </row>
    <row r="39" spans="1:1" ht="15" customHeight="1" x14ac:dyDescent="0.2">
      <c r="A39" s="12" t="s">
        <v>47</v>
      </c>
    </row>
    <row r="40" spans="1:1" ht="15" customHeight="1" x14ac:dyDescent="0.2">
      <c r="A40" s="12" t="s">
        <v>124</v>
      </c>
    </row>
    <row r="41" spans="1:1" ht="15" customHeight="1" x14ac:dyDescent="0.2">
      <c r="A41" s="12"/>
    </row>
    <row r="42" spans="1:1" ht="15" customHeight="1" x14ac:dyDescent="0.2">
      <c r="A42" s="12" t="s">
        <v>125</v>
      </c>
    </row>
    <row r="43" spans="1:1" ht="15" customHeight="1" x14ac:dyDescent="0.2">
      <c r="A43" s="12" t="s">
        <v>126</v>
      </c>
    </row>
    <row r="44" spans="1:1" ht="15" customHeight="1" x14ac:dyDescent="0.2"/>
    <row r="45" spans="1:1" ht="15" customHeight="1" x14ac:dyDescent="0.2">
      <c r="A45" s="12" t="s">
        <v>127</v>
      </c>
    </row>
    <row r="46" spans="1:1" ht="15" customHeight="1" x14ac:dyDescent="0.2">
      <c r="A46" s="12" t="s">
        <v>128</v>
      </c>
    </row>
    <row r="47" spans="1:1" ht="15" customHeight="1" x14ac:dyDescent="0.2">
      <c r="A47" s="12"/>
    </row>
    <row r="48" spans="1:1" ht="15" customHeight="1" x14ac:dyDescent="0.2">
      <c r="A48" s="12" t="s">
        <v>129</v>
      </c>
    </row>
    <row r="49" spans="1:1" ht="15" customHeight="1" x14ac:dyDescent="0.2">
      <c r="A49" s="12" t="s">
        <v>130</v>
      </c>
    </row>
    <row r="50" spans="1:1" ht="15" customHeight="1" x14ac:dyDescent="0.2">
      <c r="A50" s="12" t="s">
        <v>131</v>
      </c>
    </row>
    <row r="51" spans="1:1" ht="15" customHeight="1" x14ac:dyDescent="0.2">
      <c r="A51" s="12" t="s">
        <v>132</v>
      </c>
    </row>
    <row r="52" spans="1:1" ht="15" customHeight="1" x14ac:dyDescent="0.2">
      <c r="A52" s="12" t="s">
        <v>133</v>
      </c>
    </row>
    <row r="53" spans="1:1" ht="15" customHeight="1" x14ac:dyDescent="0.2">
      <c r="A53" s="12" t="s">
        <v>134</v>
      </c>
    </row>
    <row r="54" spans="1:1" ht="15" customHeight="1" x14ac:dyDescent="0.2">
      <c r="A54" s="12"/>
    </row>
    <row r="55" spans="1:1" ht="15" customHeight="1" x14ac:dyDescent="0.2">
      <c r="A55" s="12" t="s">
        <v>48</v>
      </c>
    </row>
    <row r="56" spans="1:1" ht="15" customHeight="1" x14ac:dyDescent="0.2">
      <c r="A56" s="12" t="s">
        <v>49</v>
      </c>
    </row>
    <row r="57" spans="1:1" ht="15" customHeight="1" x14ac:dyDescent="0.2">
      <c r="A57" s="12"/>
    </row>
    <row r="58" spans="1:1" ht="15" customHeight="1" x14ac:dyDescent="0.2">
      <c r="A58" s="12" t="s">
        <v>50</v>
      </c>
    </row>
    <row r="59" spans="1:1" ht="15" customHeight="1" x14ac:dyDescent="0.2">
      <c r="A59" s="12" t="s">
        <v>51</v>
      </c>
    </row>
    <row r="60" spans="1:1" ht="15" customHeight="1" x14ac:dyDescent="0.2">
      <c r="A60" s="12"/>
    </row>
    <row r="61" spans="1:1" ht="15" customHeight="1" x14ac:dyDescent="0.2">
      <c r="A61" s="12" t="s">
        <v>52</v>
      </c>
    </row>
    <row r="62" spans="1:1" ht="15" customHeight="1" x14ac:dyDescent="0.2">
      <c r="A62" s="12" t="s">
        <v>53</v>
      </c>
    </row>
    <row r="63" spans="1:1" ht="15" customHeight="1" x14ac:dyDescent="0.2">
      <c r="A63" s="12" t="s">
        <v>54</v>
      </c>
    </row>
    <row r="64" spans="1:1" ht="15" customHeight="1" x14ac:dyDescent="0.2">
      <c r="A64" s="10"/>
    </row>
    <row r="65" spans="1:1" ht="15" customHeight="1" x14ac:dyDescent="0.2">
      <c r="A65" s="10"/>
    </row>
    <row r="66" spans="1:1" ht="15" customHeight="1" x14ac:dyDescent="0.2">
      <c r="A66" s="10" t="s">
        <v>55</v>
      </c>
    </row>
    <row r="67" spans="1:1" ht="15" customHeight="1" x14ac:dyDescent="0.2">
      <c r="A67" s="10" t="s">
        <v>56</v>
      </c>
    </row>
    <row r="68" spans="1:1" ht="15" customHeight="1" x14ac:dyDescent="0.2">
      <c r="A68" s="10"/>
    </row>
    <row r="69" spans="1:1" ht="15" customHeight="1" x14ac:dyDescent="0.2">
      <c r="A69" s="10" t="s">
        <v>57</v>
      </c>
    </row>
    <row r="70" spans="1:1" ht="15" customHeight="1" x14ac:dyDescent="0.2">
      <c r="A70" s="10" t="s">
        <v>58</v>
      </c>
    </row>
    <row r="71" spans="1:1" ht="15" customHeight="1" x14ac:dyDescent="0.2">
      <c r="A71" s="10" t="s">
        <v>59</v>
      </c>
    </row>
    <row r="72" spans="1:1" ht="15" customHeight="1" x14ac:dyDescent="0.2">
      <c r="A72" s="10"/>
    </row>
    <row r="73" spans="1:1" ht="15" customHeight="1" x14ac:dyDescent="0.2">
      <c r="A73" s="10" t="s">
        <v>60</v>
      </c>
    </row>
    <row r="74" spans="1:1" ht="15" customHeight="1" x14ac:dyDescent="0.2">
      <c r="A74" s="10" t="s">
        <v>61</v>
      </c>
    </row>
    <row r="75" spans="1:1" ht="15" customHeight="1" x14ac:dyDescent="0.2">
      <c r="A75" s="10" t="s">
        <v>135</v>
      </c>
    </row>
    <row r="76" spans="1:1" ht="15" customHeight="1" x14ac:dyDescent="0.2">
      <c r="A76" s="10"/>
    </row>
    <row r="77" spans="1:1" ht="15" customHeight="1" x14ac:dyDescent="0.2">
      <c r="A77" s="10" t="s">
        <v>62</v>
      </c>
    </row>
    <row r="78" spans="1:1" ht="15" customHeight="1" x14ac:dyDescent="0.2">
      <c r="A78" s="10" t="s">
        <v>63</v>
      </c>
    </row>
    <row r="79" spans="1:1" ht="15" customHeight="1" x14ac:dyDescent="0.2">
      <c r="A79" s="10" t="s">
        <v>64</v>
      </c>
    </row>
    <row r="80" spans="1:1" ht="15" customHeight="1" x14ac:dyDescent="0.2">
      <c r="A80" s="10"/>
    </row>
    <row r="81" spans="1:1" ht="15" customHeight="1" x14ac:dyDescent="0.2">
      <c r="A81" s="10" t="s">
        <v>65</v>
      </c>
    </row>
    <row r="82" spans="1:1" ht="15" customHeight="1" x14ac:dyDescent="0.2">
      <c r="A82" s="10" t="s">
        <v>66</v>
      </c>
    </row>
    <row r="83" spans="1:1" ht="15" customHeight="1" x14ac:dyDescent="0.2">
      <c r="A83" s="10" t="s">
        <v>64</v>
      </c>
    </row>
    <row r="84" spans="1:1" ht="15" customHeight="1" x14ac:dyDescent="0.2">
      <c r="A84" s="10"/>
    </row>
    <row r="85" spans="1:1" ht="15" customHeight="1" x14ac:dyDescent="0.2">
      <c r="A85" s="10" t="s">
        <v>67</v>
      </c>
    </row>
    <row r="86" spans="1:1" ht="15" customHeight="1" x14ac:dyDescent="0.2">
      <c r="A86" s="10" t="s">
        <v>68</v>
      </c>
    </row>
    <row r="87" spans="1:1" ht="15" customHeight="1" x14ac:dyDescent="0.2">
      <c r="A87" s="10" t="s">
        <v>69</v>
      </c>
    </row>
    <row r="88" spans="1:1" ht="15" customHeight="1" x14ac:dyDescent="0.2">
      <c r="A88" s="10"/>
    </row>
    <row r="89" spans="1:1" ht="15" customHeight="1" x14ac:dyDescent="0.2">
      <c r="A89" s="10" t="s">
        <v>70</v>
      </c>
    </row>
    <row r="90" spans="1:1" ht="15" customHeight="1" x14ac:dyDescent="0.2">
      <c r="A90" s="10" t="s">
        <v>71</v>
      </c>
    </row>
    <row r="91" spans="1:1" ht="15" customHeight="1" x14ac:dyDescent="0.2">
      <c r="A91" s="10"/>
    </row>
    <row r="92" spans="1:1" ht="15" customHeight="1" x14ac:dyDescent="0.2">
      <c r="A92" s="10" t="s">
        <v>72</v>
      </c>
    </row>
    <row r="93" spans="1:1" ht="15" customHeight="1" x14ac:dyDescent="0.2">
      <c r="A93" s="10" t="s">
        <v>73</v>
      </c>
    </row>
    <row r="94" spans="1:1" ht="15" customHeight="1" x14ac:dyDescent="0.2">
      <c r="A94" s="10" t="s">
        <v>74</v>
      </c>
    </row>
    <row r="95" spans="1:1" ht="15" customHeight="1" x14ac:dyDescent="0.2">
      <c r="A95" s="10"/>
    </row>
    <row r="96" spans="1:1" ht="15" customHeight="1" x14ac:dyDescent="0.2">
      <c r="A96" s="10" t="s">
        <v>75</v>
      </c>
    </row>
    <row r="97" spans="1:1" ht="15" customHeight="1" x14ac:dyDescent="0.2">
      <c r="A97" s="10" t="s">
        <v>76</v>
      </c>
    </row>
    <row r="98" spans="1:1" ht="15" customHeight="1" x14ac:dyDescent="0.2">
      <c r="A98" s="10" t="s">
        <v>77</v>
      </c>
    </row>
    <row r="99" spans="1:1" ht="15" customHeight="1" x14ac:dyDescent="0.2">
      <c r="A99" s="10"/>
    </row>
    <row r="100" spans="1:1" ht="15" customHeight="1" x14ac:dyDescent="0.2">
      <c r="A100" s="10" t="s">
        <v>78</v>
      </c>
    </row>
    <row r="101" spans="1:1" ht="15" customHeight="1" x14ac:dyDescent="0.2">
      <c r="A101" s="10" t="s">
        <v>79</v>
      </c>
    </row>
    <row r="102" spans="1:1" ht="15" customHeight="1" x14ac:dyDescent="0.2">
      <c r="A102" s="10" t="s">
        <v>80</v>
      </c>
    </row>
    <row r="103" spans="1:1" ht="15" customHeight="1" x14ac:dyDescent="0.2">
      <c r="A103" s="10"/>
    </row>
    <row r="104" spans="1:1" ht="15" customHeight="1" x14ac:dyDescent="0.2">
      <c r="A104" s="10"/>
    </row>
    <row r="105" spans="1:1" ht="15" customHeight="1" x14ac:dyDescent="0.2">
      <c r="A105" s="10" t="s">
        <v>81</v>
      </c>
    </row>
    <row r="106" spans="1:1" ht="15" customHeight="1" x14ac:dyDescent="0.2">
      <c r="A106" s="10"/>
    </row>
    <row r="107" spans="1:1" ht="15" customHeight="1" x14ac:dyDescent="0.2">
      <c r="A107" s="10" t="s">
        <v>82</v>
      </c>
    </row>
    <row r="108" spans="1:1" ht="15" customHeight="1" x14ac:dyDescent="0.2">
      <c r="A108" s="10" t="s">
        <v>83</v>
      </c>
    </row>
    <row r="109" spans="1:1" ht="15" customHeight="1" x14ac:dyDescent="0.2">
      <c r="A109" s="10" t="s">
        <v>84</v>
      </c>
    </row>
    <row r="110" spans="1:1" ht="15" customHeight="1" x14ac:dyDescent="0.2">
      <c r="A110" s="10"/>
    </row>
    <row r="111" spans="1:1" ht="15" customHeight="1" x14ac:dyDescent="0.2">
      <c r="A111" s="10" t="s">
        <v>85</v>
      </c>
    </row>
    <row r="112" spans="1:1" ht="15" customHeight="1" x14ac:dyDescent="0.2">
      <c r="A112" s="10" t="s">
        <v>86</v>
      </c>
    </row>
    <row r="113" spans="1:1" ht="15" customHeight="1" x14ac:dyDescent="0.2">
      <c r="A113" s="10" t="s">
        <v>84</v>
      </c>
    </row>
    <row r="114" spans="1:1" ht="15" customHeight="1" x14ac:dyDescent="0.2">
      <c r="A114" s="10"/>
    </row>
    <row r="115" spans="1:1" ht="15" customHeight="1" x14ac:dyDescent="0.2">
      <c r="A115" s="10" t="s">
        <v>87</v>
      </c>
    </row>
    <row r="116" spans="1:1" ht="15" customHeight="1" x14ac:dyDescent="0.2">
      <c r="A116" s="10" t="s">
        <v>88</v>
      </c>
    </row>
    <row r="117" spans="1:1" ht="15" customHeight="1" x14ac:dyDescent="0.2">
      <c r="A117" s="10" t="s">
        <v>136</v>
      </c>
    </row>
    <row r="118" spans="1:1" ht="15" customHeight="1" x14ac:dyDescent="0.2">
      <c r="A118" s="10"/>
    </row>
    <row r="119" spans="1:1" ht="15" customHeight="1" x14ac:dyDescent="0.2">
      <c r="A119" s="10" t="s">
        <v>89</v>
      </c>
    </row>
    <row r="120" spans="1:1" ht="15" customHeight="1" x14ac:dyDescent="0.2">
      <c r="A120" s="10" t="s">
        <v>90</v>
      </c>
    </row>
    <row r="121" spans="1:1" ht="15" customHeight="1" x14ac:dyDescent="0.2">
      <c r="A121" s="10" t="s">
        <v>74</v>
      </c>
    </row>
    <row r="122" spans="1:1" ht="15" customHeight="1" x14ac:dyDescent="0.2">
      <c r="A122" s="10"/>
    </row>
    <row r="123" spans="1:1" ht="15" customHeight="1" x14ac:dyDescent="0.2">
      <c r="A123" s="10"/>
    </row>
    <row r="124" spans="1:1" ht="15" customHeight="1" x14ac:dyDescent="0.2">
      <c r="A124" s="10" t="s">
        <v>91</v>
      </c>
    </row>
    <row r="125" spans="1:1" ht="15" customHeight="1" x14ac:dyDescent="0.2">
      <c r="A125" s="10"/>
    </row>
    <row r="126" spans="1:1" ht="15" customHeight="1" x14ac:dyDescent="0.2">
      <c r="A126" s="10" t="s">
        <v>92</v>
      </c>
    </row>
    <row r="127" spans="1:1" ht="15" customHeight="1" x14ac:dyDescent="0.2">
      <c r="A127" s="10" t="s">
        <v>93</v>
      </c>
    </row>
    <row r="128" spans="1:1" ht="15" customHeight="1" x14ac:dyDescent="0.2">
      <c r="A128" s="10" t="s">
        <v>137</v>
      </c>
    </row>
    <row r="129" spans="1:1" ht="15" customHeight="1" x14ac:dyDescent="0.2">
      <c r="A129" s="10"/>
    </row>
    <row r="130" spans="1:1" ht="15" customHeight="1" x14ac:dyDescent="0.2">
      <c r="A130" s="10" t="s">
        <v>138</v>
      </c>
    </row>
    <row r="131" spans="1:1" ht="15" customHeight="1" x14ac:dyDescent="0.2">
      <c r="A131" s="10" t="s">
        <v>139</v>
      </c>
    </row>
    <row r="132" spans="1:1" ht="15" customHeight="1" x14ac:dyDescent="0.2">
      <c r="A132" s="10" t="s">
        <v>140</v>
      </c>
    </row>
    <row r="133" spans="1:1" ht="15" customHeight="1" x14ac:dyDescent="0.2">
      <c r="A133" s="10"/>
    </row>
    <row r="134" spans="1:1" ht="15" customHeight="1" x14ac:dyDescent="0.2">
      <c r="A134" s="10" t="s">
        <v>94</v>
      </c>
    </row>
    <row r="135" spans="1:1" ht="15" customHeight="1" x14ac:dyDescent="0.2">
      <c r="A135" s="10" t="s">
        <v>95</v>
      </c>
    </row>
    <row r="136" spans="1:1" ht="15" customHeight="1" x14ac:dyDescent="0.2">
      <c r="A136" s="10" t="s">
        <v>137</v>
      </c>
    </row>
    <row r="137" spans="1:1" ht="15" customHeight="1" x14ac:dyDescent="0.2">
      <c r="A137" s="10"/>
    </row>
    <row r="138" spans="1:1" ht="15" customHeight="1" x14ac:dyDescent="0.2">
      <c r="A138" s="10"/>
    </row>
    <row r="139" spans="1:1" ht="15" customHeight="1" x14ac:dyDescent="0.2">
      <c r="A139" s="10" t="s">
        <v>96</v>
      </c>
    </row>
    <row r="140" spans="1:1" ht="15" customHeight="1" x14ac:dyDescent="0.2">
      <c r="A140" s="10"/>
    </row>
    <row r="141" spans="1:1" ht="15" customHeight="1" x14ac:dyDescent="0.2">
      <c r="A141" s="10" t="s">
        <v>141</v>
      </c>
    </row>
    <row r="142" spans="1:1" ht="15" customHeight="1" x14ac:dyDescent="0.2">
      <c r="A142" s="10" t="s">
        <v>142</v>
      </c>
    </row>
    <row r="143" spans="1:1" ht="15" customHeight="1" x14ac:dyDescent="0.2">
      <c r="A143" s="10" t="s">
        <v>143</v>
      </c>
    </row>
    <row r="144" spans="1:1" ht="15" customHeight="1" x14ac:dyDescent="0.2">
      <c r="A144" s="10" t="s">
        <v>144</v>
      </c>
    </row>
    <row r="145" spans="1:1" ht="15" customHeight="1" x14ac:dyDescent="0.2">
      <c r="A145" s="12" t="s">
        <v>145</v>
      </c>
    </row>
    <row r="146" spans="1:1" ht="15" customHeight="1" x14ac:dyDescent="0.2">
      <c r="A146" s="13" t="s">
        <v>146</v>
      </c>
    </row>
    <row r="147" spans="1:1" ht="15" customHeight="1" x14ac:dyDescent="0.2">
      <c r="A147" s="10" t="s">
        <v>147</v>
      </c>
    </row>
    <row r="148" spans="1:1" ht="15" customHeight="1" x14ac:dyDescent="0.2">
      <c r="A148" s="13" t="s">
        <v>148</v>
      </c>
    </row>
    <row r="149" spans="1:1" ht="15" customHeight="1" x14ac:dyDescent="0.2">
      <c r="A149" s="13"/>
    </row>
    <row r="150" spans="1:1" ht="15" customHeight="1" x14ac:dyDescent="0.2">
      <c r="A150" s="10" t="s">
        <v>97</v>
      </c>
    </row>
    <row r="151" spans="1:1" ht="15" customHeight="1" x14ac:dyDescent="0.2">
      <c r="A151" s="10" t="s">
        <v>98</v>
      </c>
    </row>
    <row r="152" spans="1:1" ht="15" customHeight="1" x14ac:dyDescent="0.2">
      <c r="A152" s="10" t="s">
        <v>99</v>
      </c>
    </row>
    <row r="153" spans="1:1" ht="15" customHeight="1" x14ac:dyDescent="0.2">
      <c r="A153" s="12" t="s">
        <v>100</v>
      </c>
    </row>
    <row r="154" spans="1:1" ht="15" customHeight="1" x14ac:dyDescent="0.2">
      <c r="A154" s="12" t="s">
        <v>101</v>
      </c>
    </row>
    <row r="155" spans="1:1" ht="15" customHeight="1" x14ac:dyDescent="0.2">
      <c r="A155" s="12" t="s">
        <v>102</v>
      </c>
    </row>
    <row r="156" spans="1:1" ht="15" customHeight="1" x14ac:dyDescent="0.2">
      <c r="A156" s="12" t="s">
        <v>149</v>
      </c>
    </row>
    <row r="157" spans="1:1" ht="15" customHeight="1" x14ac:dyDescent="0.2">
      <c r="A157" s="12" t="s">
        <v>150</v>
      </c>
    </row>
    <row r="158" spans="1:1" ht="15" customHeight="1" x14ac:dyDescent="0.2">
      <c r="A158" s="12"/>
    </row>
    <row r="159" spans="1:1" ht="15" customHeight="1" x14ac:dyDescent="0.2">
      <c r="A159" s="12" t="s">
        <v>151</v>
      </c>
    </row>
    <row r="160" spans="1:1" ht="15" customHeight="1" x14ac:dyDescent="0.2">
      <c r="A160" s="12" t="s">
        <v>103</v>
      </c>
    </row>
    <row r="161" spans="1:1" ht="15" customHeight="1" x14ac:dyDescent="0.2">
      <c r="A161" s="12" t="s">
        <v>104</v>
      </c>
    </row>
    <row r="162" spans="1:1" ht="15" customHeight="1" x14ac:dyDescent="0.2">
      <c r="A162" s="12" t="s">
        <v>105</v>
      </c>
    </row>
    <row r="163" spans="1:1" ht="15" customHeight="1" x14ac:dyDescent="0.2">
      <c r="A163" s="12" t="s">
        <v>152</v>
      </c>
    </row>
    <row r="164" spans="1:1" ht="15" customHeight="1" x14ac:dyDescent="0.2">
      <c r="A164" s="12" t="s">
        <v>106</v>
      </c>
    </row>
    <row r="165" spans="1:1" ht="15" customHeight="1" x14ac:dyDescent="0.2">
      <c r="A165" s="12" t="s">
        <v>107</v>
      </c>
    </row>
    <row r="166" spans="1:1" ht="15" customHeight="1" x14ac:dyDescent="0.2">
      <c r="A166" s="12" t="s">
        <v>108</v>
      </c>
    </row>
    <row r="167" spans="1:1" ht="15" customHeight="1" x14ac:dyDescent="0.2"/>
    <row r="168" spans="1:1" ht="15" customHeight="1" x14ac:dyDescent="0.2">
      <c r="A168" s="10" t="s">
        <v>173</v>
      </c>
    </row>
    <row r="169" spans="1:1" ht="15" customHeight="1" x14ac:dyDescent="0.2"/>
    <row r="170" spans="1:1" ht="15" customHeight="1" x14ac:dyDescent="0.2"/>
    <row r="171" spans="1:1" ht="15" customHeight="1" x14ac:dyDescent="0.2"/>
    <row r="172" spans="1:1" ht="15" customHeight="1" x14ac:dyDescent="0.2"/>
    <row r="173" spans="1:1" ht="15" customHeight="1" x14ac:dyDescent="0.2"/>
    <row r="174" spans="1:1" ht="15" customHeight="1" x14ac:dyDescent="0.2"/>
    <row r="175" spans="1:1" ht="15" customHeight="1" x14ac:dyDescent="0.2"/>
    <row r="176" spans="1:1"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34"/>
  <sheetViews>
    <sheetView workbookViewId="0"/>
  </sheetViews>
  <sheetFormatPr defaultColWidth="10.25" defaultRowHeight="15" x14ac:dyDescent="0.25"/>
  <cols>
    <col min="1" max="1" width="73.75" style="9" customWidth="1"/>
    <col min="2" max="16384" width="10.25" style="9"/>
  </cols>
  <sheetData>
    <row r="1" spans="1:1" s="8" customFormat="1" ht="45" x14ac:dyDescent="0.25">
      <c r="A1" s="7" t="s">
        <v>153</v>
      </c>
    </row>
    <row r="2" spans="1:1" s="8" customFormat="1" ht="75" x14ac:dyDescent="0.25">
      <c r="A2" s="7" t="s">
        <v>154</v>
      </c>
    </row>
    <row r="3" spans="1:1" s="8" customFormat="1" ht="285" x14ac:dyDescent="0.25">
      <c r="A3" s="7" t="s">
        <v>155</v>
      </c>
    </row>
    <row r="4" spans="1:1" s="8" customFormat="1" ht="184.5" customHeight="1" x14ac:dyDescent="0.25">
      <c r="A4" s="7" t="s">
        <v>156</v>
      </c>
    </row>
    <row r="5" spans="1:1" s="8" customFormat="1" ht="60" x14ac:dyDescent="0.25">
      <c r="A5" s="7" t="s">
        <v>157</v>
      </c>
    </row>
    <row r="6" spans="1:1" s="8" customFormat="1" ht="75" x14ac:dyDescent="0.25">
      <c r="A6" s="7" t="s">
        <v>158</v>
      </c>
    </row>
    <row r="7" spans="1:1" s="8" customFormat="1" ht="105" x14ac:dyDescent="0.25">
      <c r="A7" s="7" t="s">
        <v>159</v>
      </c>
    </row>
    <row r="8" spans="1:1" s="8" customFormat="1" ht="105" x14ac:dyDescent="0.25">
      <c r="A8" s="7" t="s">
        <v>160</v>
      </c>
    </row>
    <row r="9" spans="1:1" s="8" customFormat="1" ht="240" x14ac:dyDescent="0.25">
      <c r="A9" s="7" t="s">
        <v>161</v>
      </c>
    </row>
    <row r="10" spans="1:1" ht="60" x14ac:dyDescent="0.25">
      <c r="A10" s="8" t="s">
        <v>162</v>
      </c>
    </row>
    <row r="11" spans="1:1" ht="60" x14ac:dyDescent="0.25">
      <c r="A11" s="8" t="s">
        <v>163</v>
      </c>
    </row>
    <row r="12" spans="1:1" ht="60" x14ac:dyDescent="0.25">
      <c r="A12" s="8" t="s">
        <v>164</v>
      </c>
    </row>
    <row r="13" spans="1:1" ht="45" x14ac:dyDescent="0.25">
      <c r="A13" s="7" t="s">
        <v>165</v>
      </c>
    </row>
    <row r="14" spans="1:1" ht="60" x14ac:dyDescent="0.25">
      <c r="A14" s="8" t="s">
        <v>166</v>
      </c>
    </row>
    <row r="15" spans="1:1" ht="64.5" customHeight="1" x14ac:dyDescent="0.25">
      <c r="A15" s="8" t="s">
        <v>167</v>
      </c>
    </row>
    <row r="16" spans="1:1" ht="287.25" customHeight="1" x14ac:dyDescent="0.25">
      <c r="A16" s="8" t="s">
        <v>168</v>
      </c>
    </row>
    <row r="17" spans="1:1" ht="242.25" customHeight="1" x14ac:dyDescent="0.25">
      <c r="A17" s="8" t="s">
        <v>169</v>
      </c>
    </row>
    <row r="18" spans="1:1" ht="138" customHeight="1" x14ac:dyDescent="0.25">
      <c r="A18" s="8" t="s">
        <v>170</v>
      </c>
    </row>
    <row r="19" spans="1:1" ht="108" customHeight="1" x14ac:dyDescent="0.25">
      <c r="A19" s="8" t="s">
        <v>171</v>
      </c>
    </row>
    <row r="20" spans="1:1" ht="304.5" customHeight="1" x14ac:dyDescent="0.25">
      <c r="A20" s="8" t="s">
        <v>172</v>
      </c>
    </row>
    <row r="21" spans="1:1" x14ac:dyDescent="0.25">
      <c r="A21" s="8"/>
    </row>
    <row r="22" spans="1:1" x14ac:dyDescent="0.25">
      <c r="A22" s="8"/>
    </row>
    <row r="23" spans="1:1" x14ac:dyDescent="0.25">
      <c r="A23" s="8"/>
    </row>
    <row r="24" spans="1:1" x14ac:dyDescent="0.25">
      <c r="A24" s="8"/>
    </row>
    <row r="25" spans="1:1" x14ac:dyDescent="0.25">
      <c r="A25" s="8"/>
    </row>
    <row r="26" spans="1:1" x14ac:dyDescent="0.25">
      <c r="A26" s="8"/>
    </row>
    <row r="27" spans="1:1" x14ac:dyDescent="0.25">
      <c r="A27" s="8"/>
    </row>
    <row r="28" spans="1:1" x14ac:dyDescent="0.25">
      <c r="A28" s="8"/>
    </row>
    <row r="29" spans="1:1" x14ac:dyDescent="0.25">
      <c r="A29" s="8"/>
    </row>
    <row r="30" spans="1:1" x14ac:dyDescent="0.25">
      <c r="A30" s="8"/>
    </row>
    <row r="31" spans="1:1" x14ac:dyDescent="0.25">
      <c r="A31" s="8"/>
    </row>
    <row r="32" spans="1:1" x14ac:dyDescent="0.25">
      <c r="A32" s="8"/>
    </row>
    <row r="33" spans="1:1" x14ac:dyDescent="0.25">
      <c r="A33" s="8"/>
    </row>
    <row r="34" spans="1:1" x14ac:dyDescent="0.25">
      <c r="A34" s="8"/>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42</vt:i4>
      </vt:variant>
    </vt:vector>
  </HeadingPairs>
  <TitlesOfParts>
    <vt:vector size="49" baseType="lpstr">
      <vt:lpstr>Original Tree</vt:lpstr>
      <vt:lpstr>Formatted Currency</vt:lpstr>
      <vt:lpstr>Alternative Model Inputs</vt:lpstr>
      <vt:lpstr>Risk Utility Unscaled</vt:lpstr>
      <vt:lpstr>Risk Utility Scaled</vt:lpstr>
      <vt:lpstr>TreePlan Help</vt:lpstr>
      <vt:lpstr>TreePlan License</vt:lpstr>
      <vt:lpstr>'TreePlan License'!_01_Title</vt:lpstr>
      <vt:lpstr>'TreePlan License'!_02_Introduction</vt:lpstr>
      <vt:lpstr>'TreePlan License'!_03_Definitions</vt:lpstr>
      <vt:lpstr>'TreePlan License'!_04_Ownership</vt:lpstr>
      <vt:lpstr>'TreePlan License'!_05_Copyright</vt:lpstr>
      <vt:lpstr>'TreePlan License'!_06_Standard_License</vt:lpstr>
      <vt:lpstr>'TreePlan License'!_07_Student_License</vt:lpstr>
      <vt:lpstr>'TreePlan License'!_08_Trial_License</vt:lpstr>
      <vt:lpstr>'TreePlan License'!_09_Volume_Licenses</vt:lpstr>
      <vt:lpstr>'TreePlan License'!_10_Backup_Copy</vt:lpstr>
      <vt:lpstr>'TreePlan License'!_11_Accessibility</vt:lpstr>
      <vt:lpstr>'TreePlan License'!_12_License_Transfer</vt:lpstr>
      <vt:lpstr>'TreePlan License'!_13_Modifications</vt:lpstr>
      <vt:lpstr>'TreePlan License'!_14_Reverse_Engineering</vt:lpstr>
      <vt:lpstr>'TreePlan License'!_15_Sublicensing</vt:lpstr>
      <vt:lpstr>'TreePlan License'!_16_Limited_Warranty</vt:lpstr>
      <vt:lpstr>'TreePlan License'!_17_Limited_Remedy</vt:lpstr>
      <vt:lpstr>'TreePlan License'!_18_Termination</vt:lpstr>
      <vt:lpstr>'TreePlan License'!_19_Confidentiality</vt:lpstr>
      <vt:lpstr>'TreePlan License'!_20_General_Provisions</vt:lpstr>
      <vt:lpstr>'Risk Utility Scaled'!A</vt:lpstr>
      <vt:lpstr>'Risk Utility Scaled'!B</vt:lpstr>
      <vt:lpstr>High</vt:lpstr>
      <vt:lpstr>Low</vt:lpstr>
      <vt:lpstr>'TreePlan License'!Print_Area</vt:lpstr>
      <vt:lpstr>'Risk Utility Scaled'!RT</vt:lpstr>
      <vt:lpstr>'Risk Utility Unscaled'!RT</vt:lpstr>
      <vt:lpstr>'Alternative Model Inputs'!TreeData</vt:lpstr>
      <vt:lpstr>'Formatted Currency'!TreeData</vt:lpstr>
      <vt:lpstr>'Original Tree'!TreeData</vt:lpstr>
      <vt:lpstr>'Risk Utility Scaled'!TreeData</vt:lpstr>
      <vt:lpstr>'Risk Utility Unscaled'!TreeData</vt:lpstr>
      <vt:lpstr>'Alternative Model Inputs'!TreeDiagBase</vt:lpstr>
      <vt:lpstr>'Formatted Currency'!TreeDiagBase</vt:lpstr>
      <vt:lpstr>'Original Tree'!TreeDiagBase</vt:lpstr>
      <vt:lpstr>'Risk Utility Scaled'!TreeDiagBase</vt:lpstr>
      <vt:lpstr>'Risk Utility Unscaled'!TreeDiagBase</vt:lpstr>
      <vt:lpstr>'Alternative Model Inputs'!TreeDiagram</vt:lpstr>
      <vt:lpstr>'Formatted Currency'!TreeDiagram</vt:lpstr>
      <vt:lpstr>'Original Tree'!TreeDiagram</vt:lpstr>
      <vt:lpstr>'Risk Utility Scaled'!TreeDiagram</vt:lpstr>
      <vt:lpstr>'Risk Utility Unscaled'!TreeDiagram</vt:lpstr>
    </vt:vector>
  </TitlesOfParts>
  <Company>TreePlan Software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TreePlan 2.12 Decision Tree Example</dc:title>
  <dc:creator>Mike Middleton</dc:creator>
  <cp:lastModifiedBy>Michael Rory Middleton</cp:lastModifiedBy>
  <dcterms:created xsi:type="dcterms:W3CDTF">2011-02-16T01:13:57Z</dcterms:created>
  <dcterms:modified xsi:type="dcterms:W3CDTF">2020-07-24T01:43:14Z</dcterms:modified>
</cp:coreProperties>
</file>